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autoCompressPictures="0" defaultThemeVersion="124226"/>
  <xr:revisionPtr revIDLastSave="0" documentId="8_{73BFA287-9864-4BDD-83B3-D59F6CAB705A}" xr6:coauthVersionLast="47" xr6:coauthVersionMax="47" xr10:uidLastSave="{00000000-0000-0000-0000-000000000000}"/>
  <bookViews>
    <workbookView xWindow="28680" yWindow="-120" windowWidth="29040" windowHeight="15840" tabRatio="845" xr2:uid="{00000000-000D-0000-FFFF-FFFF00000000}"/>
  </bookViews>
  <sheets>
    <sheet name="General (1)" sheetId="21" r:id="rId1"/>
    <sheet name="Firm Background (2)" sheetId="8" r:id="rId2"/>
    <sheet name="Diversity and Inclusion (3)" sheetId="30" r:id="rId3"/>
    <sheet name="Investment Strategy (4a)" sheetId="22" r:id="rId4"/>
    <sheet name="Investment Strategy (4b)" sheetId="23" r:id="rId5"/>
    <sheet name="Investment Strategy (4c)" sheetId="24" r:id="rId6"/>
    <sheet name="Portfolio Construction (5)" sheetId="29" r:id="rId7"/>
    <sheet name="Investment Team (6a)" sheetId="1" r:id="rId8"/>
    <sheet name="Investment Team (6b)" sheetId="9" r:id="rId9"/>
    <sheet name="Performance (7a)" sheetId="3" r:id="rId10"/>
    <sheet name="Performance (7b)" sheetId="2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8" l="1"/>
  <c r="B5" i="8"/>
  <c r="B18" i="22" s="1"/>
  <c r="B29" i="22" s="1"/>
  <c r="F5" i="8"/>
  <c r="J6" i="30"/>
  <c r="J2" i="30"/>
  <c r="H5" i="8" l="1"/>
  <c r="I5" i="8"/>
  <c r="J5" i="8"/>
  <c r="G5" i="8"/>
  <c r="D5" i="8"/>
  <c r="E5" i="8"/>
  <c r="K29" i="29" l="1"/>
  <c r="L29" i="29"/>
  <c r="M29" i="29"/>
  <c r="N29" i="29"/>
  <c r="O29" i="29"/>
  <c r="P29" i="29"/>
  <c r="Q29" i="29"/>
  <c r="C29" i="29"/>
  <c r="D29" i="29"/>
  <c r="E29" i="29"/>
  <c r="F29" i="29"/>
  <c r="G29" i="29"/>
  <c r="H29" i="29"/>
  <c r="I29" i="29"/>
  <c r="Q22" i="29"/>
  <c r="O22" i="29"/>
  <c r="M22" i="29"/>
  <c r="K22" i="29"/>
  <c r="I22" i="29"/>
  <c r="G22" i="29"/>
  <c r="E22" i="29"/>
  <c r="C22" i="29"/>
  <c r="E46" i="29"/>
  <c r="G46" i="29"/>
  <c r="H46" i="29"/>
  <c r="I46" i="29"/>
  <c r="J46" i="29"/>
  <c r="K46" i="29"/>
  <c r="L46" i="29"/>
  <c r="M46" i="29"/>
  <c r="N46" i="29"/>
  <c r="O46" i="29"/>
  <c r="P46" i="29"/>
  <c r="Q46" i="29"/>
  <c r="Q33" i="29"/>
  <c r="O33" i="29"/>
  <c r="M33" i="29"/>
  <c r="K33" i="29"/>
  <c r="I33" i="29"/>
  <c r="G33" i="29"/>
  <c r="E33" i="29"/>
  <c r="C46" i="29"/>
  <c r="C33" i="29"/>
  <c r="C6" i="29"/>
  <c r="J5" i="3" l="1"/>
  <c r="E6" i="26"/>
  <c r="E23" i="26"/>
  <c r="E39" i="26"/>
  <c r="E55" i="26"/>
  <c r="E70" i="26"/>
  <c r="E85" i="26"/>
  <c r="E100" i="26"/>
  <c r="E115" i="26"/>
  <c r="E130" i="26"/>
  <c r="C130" i="26"/>
  <c r="C115" i="26"/>
  <c r="C100" i="26"/>
  <c r="C85" i="26"/>
  <c r="C70" i="26"/>
  <c r="C55" i="26"/>
  <c r="C39" i="26"/>
  <c r="C23" i="26"/>
  <c r="C6" i="26"/>
  <c r="E6" i="29"/>
  <c r="G6" i="29"/>
  <c r="I6" i="29"/>
  <c r="K6" i="29"/>
  <c r="M6" i="29"/>
  <c r="O6" i="29"/>
  <c r="Q6" i="29" s="1"/>
  <c r="S6" i="29" s="1"/>
  <c r="B29" i="29"/>
  <c r="J29" i="29"/>
  <c r="R29" i="29"/>
  <c r="S29" i="29"/>
  <c r="B46" i="29"/>
  <c r="D46" i="29"/>
  <c r="F46" i="29"/>
  <c r="R46" i="29"/>
  <c r="S46" i="29"/>
  <c r="G142" i="26"/>
  <c r="F142" i="26"/>
  <c r="E142" i="26"/>
  <c r="D142" i="26"/>
  <c r="C142" i="26"/>
  <c r="B142" i="26"/>
  <c r="G127" i="26"/>
  <c r="F127" i="26"/>
  <c r="E127" i="26"/>
  <c r="D127" i="26"/>
  <c r="C127" i="26"/>
  <c r="B127" i="26"/>
  <c r="G112" i="26"/>
  <c r="F112" i="26"/>
  <c r="E112" i="26"/>
  <c r="D112" i="26"/>
  <c r="C112" i="26"/>
  <c r="B112" i="26"/>
  <c r="G97" i="26"/>
  <c r="F97" i="26"/>
  <c r="E97" i="26"/>
  <c r="D97" i="26"/>
  <c r="C97" i="26"/>
  <c r="B97" i="26"/>
  <c r="G82" i="26"/>
  <c r="F82" i="26"/>
  <c r="E82" i="26"/>
  <c r="D82" i="26"/>
  <c r="C82" i="26"/>
  <c r="B82" i="26"/>
  <c r="B67" i="26"/>
  <c r="G67" i="26"/>
  <c r="F67" i="26"/>
  <c r="E67" i="26"/>
  <c r="D67" i="26"/>
  <c r="C67" i="26"/>
  <c r="G52" i="26"/>
  <c r="F52" i="26"/>
  <c r="E52" i="26"/>
  <c r="D52" i="26"/>
  <c r="C52" i="26"/>
  <c r="B52" i="26"/>
  <c r="G36" i="26"/>
  <c r="F36" i="26"/>
  <c r="E36" i="26"/>
  <c r="D36" i="26"/>
  <c r="C36" i="26"/>
  <c r="B36" i="26"/>
  <c r="B36" i="8"/>
  <c r="G19" i="26"/>
  <c r="F19" i="26"/>
  <c r="E19" i="26"/>
  <c r="D19" i="26"/>
  <c r="C19" i="26"/>
  <c r="B19" i="26"/>
  <c r="B22" i="24"/>
  <c r="J47" i="22"/>
  <c r="I47" i="22"/>
  <c r="H47" i="22"/>
  <c r="G47" i="22"/>
  <c r="F47" i="22"/>
  <c r="E47" i="22"/>
  <c r="D47" i="22"/>
  <c r="C47" i="22"/>
  <c r="B47" i="22"/>
  <c r="B28" i="23"/>
  <c r="C13" i="23"/>
  <c r="C20" i="23"/>
  <c r="J22" i="24"/>
  <c r="I22" i="24"/>
  <c r="H22" i="24"/>
  <c r="G22" i="24"/>
  <c r="F22" i="24"/>
  <c r="E22" i="24"/>
  <c r="D22" i="24"/>
  <c r="C22" i="24"/>
  <c r="B23" i="8"/>
  <c r="B40" i="22" l="1"/>
  <c r="B33" i="29" l="1"/>
  <c r="B22" i="29"/>
  <c r="B18" i="24"/>
  <c r="B6" i="29"/>
  <c r="C5" i="24"/>
  <c r="A5" i="26" l="1"/>
  <c r="D22" i="29"/>
  <c r="C29" i="22"/>
  <c r="C40" i="22" s="1"/>
  <c r="D6" i="29"/>
  <c r="A22" i="26"/>
  <c r="D33" i="29"/>
  <c r="C18" i="24"/>
  <c r="C18" i="22"/>
  <c r="P22" i="29"/>
  <c r="I29" i="22"/>
  <c r="I40" i="22" s="1"/>
  <c r="P33" i="29"/>
  <c r="I18" i="24"/>
  <c r="P6" i="29"/>
  <c r="A114" i="26"/>
  <c r="I18" i="22"/>
  <c r="L6" i="29"/>
  <c r="A84" i="26"/>
  <c r="G18" i="22"/>
  <c r="L33" i="29"/>
  <c r="G18" i="24"/>
  <c r="L22" i="29"/>
  <c r="G29" i="22"/>
  <c r="G40" i="22" s="1"/>
  <c r="R6" i="29"/>
  <c r="R33" i="29"/>
  <c r="A129" i="26"/>
  <c r="J18" i="24"/>
  <c r="J18" i="22"/>
  <c r="J29" i="22"/>
  <c r="J40" i="22" s="1"/>
  <c r="R22" i="29"/>
  <c r="J6" i="29"/>
  <c r="J33" i="29"/>
  <c r="A69" i="26"/>
  <c r="F18" i="24"/>
  <c r="F29" i="22"/>
  <c r="F40" i="22" s="1"/>
  <c r="J22" i="29"/>
  <c r="F18" i="22"/>
  <c r="N6" i="29"/>
  <c r="A99" i="26"/>
  <c r="H18" i="22"/>
  <c r="N22" i="29"/>
  <c r="H29" i="22"/>
  <c r="H40" i="22" s="1"/>
  <c r="N33" i="29"/>
  <c r="H18" i="24"/>
  <c r="D18" i="22"/>
  <c r="F6" i="29"/>
  <c r="F33" i="29"/>
  <c r="D18" i="24"/>
  <c r="F22" i="29"/>
  <c r="D29" i="22"/>
  <c r="D40" i="22" s="1"/>
  <c r="A38" i="26"/>
  <c r="H22" i="29"/>
  <c r="E29" i="22"/>
  <c r="E40" i="22" s="1"/>
  <c r="H33" i="29"/>
  <c r="E18" i="24"/>
  <c r="E18" i="22"/>
  <c r="H6" i="29"/>
  <c r="A54" i="26"/>
</calcChain>
</file>

<file path=xl/sharedStrings.xml><?xml version="1.0" encoding="utf-8"?>
<sst xmlns="http://schemas.openxmlformats.org/spreadsheetml/2006/main" count="440" uniqueCount="218">
  <si>
    <t xml:space="preserve">Name </t>
  </si>
  <si>
    <t>Performance</t>
  </si>
  <si>
    <t>High Net Worth Individuals</t>
  </si>
  <si>
    <t>Endowments/Foundations</t>
  </si>
  <si>
    <t>Public Pensions</t>
  </si>
  <si>
    <t>Company Name:</t>
  </si>
  <si>
    <t>Telephone:</t>
  </si>
  <si>
    <t>Strategy Name:</t>
  </si>
  <si>
    <t>Firm Website:</t>
  </si>
  <si>
    <t>Corporate</t>
  </si>
  <si>
    <t>Notes:</t>
  </si>
  <si>
    <t>INPUT INFORMATION ONLY IN</t>
  </si>
  <si>
    <t xml:space="preserve">Street Address: </t>
  </si>
  <si>
    <t>City, State  Zip Code:</t>
  </si>
  <si>
    <t>Strategy Benchmark:</t>
  </si>
  <si>
    <t>Contact Name:</t>
  </si>
  <si>
    <t>Contact E-mail Address:</t>
  </si>
  <si>
    <t>Title &amp; Role/Function</t>
  </si>
  <si>
    <t>Start Date</t>
  </si>
  <si>
    <t>Month</t>
  </si>
  <si>
    <t>Year</t>
  </si>
  <si>
    <t>Departure Date</t>
  </si>
  <si>
    <t>TOTAL</t>
  </si>
  <si>
    <t>THE REQUIRED BLUE FIELDS</t>
  </si>
  <si>
    <t>Gross</t>
  </si>
  <si>
    <t>Please include those individuals who are still with the firm but who are no longer involved with the investment process for this strategy.</t>
  </si>
  <si>
    <t>PLEASE COMPLETE EACH WORKSHEET TAB IN THIS EXCEL FILE</t>
  </si>
  <si>
    <t>PLEASE DO NOT ALTER ANY CRITERIA LISTED IN BLACK</t>
  </si>
  <si>
    <t>INPUT INFORMATION ONLY IN THE REQUIRED BLUE FIELDS</t>
  </si>
  <si>
    <t>Do NOT report pro forma or hypothetical performance</t>
  </si>
  <si>
    <t>Net</t>
  </si>
  <si>
    <t>Please list the portfolio manager(s), analysts, and key individuals responsible for the investment management process of the strategy as well as the key business staff members (e.g., CEO, CFO) in the table below.</t>
  </si>
  <si>
    <t>Function</t>
  </si>
  <si>
    <t xml:space="preserve">Title </t>
  </si>
  <si>
    <t>Education</t>
  </si>
  <si>
    <t>Professional Background</t>
  </si>
  <si>
    <t>Date</t>
  </si>
  <si>
    <t>Firm</t>
  </si>
  <si>
    <t>Taft-Hartley</t>
  </si>
  <si>
    <t>Client Types (% of AUM)</t>
  </si>
  <si>
    <t>Limit</t>
  </si>
  <si>
    <t>Peak AUM</t>
  </si>
  <si>
    <t>Minimum Account Size</t>
  </si>
  <si>
    <t>Performance-Based Fee Available (Yes/No)?</t>
  </si>
  <si>
    <t>Fee Schedule (with breakpoints)</t>
  </si>
  <si>
    <t>Inception Date</t>
  </si>
  <si>
    <t>Restricted Access (please describe)</t>
  </si>
  <si>
    <t xml:space="preserve">    # of Separate Accounts</t>
  </si>
  <si>
    <t>"X" for yes</t>
  </si>
  <si>
    <t>Investment Style</t>
  </si>
  <si>
    <t>Research Technique</t>
  </si>
  <si>
    <t xml:space="preserve">    Separate Account</t>
  </si>
  <si>
    <t xml:space="preserve">    Mutual Fund</t>
  </si>
  <si>
    <t xml:space="preserve">    Commingled Fund</t>
  </si>
  <si>
    <t xml:space="preserve">    Separate Account Assets ($M)</t>
  </si>
  <si>
    <t xml:space="preserve">    Commingled Assets ($M)</t>
  </si>
  <si>
    <t xml:space="preserve">    Mutual Fund Assets ($M)  </t>
  </si>
  <si>
    <t>Third Party Database Reporting</t>
  </si>
  <si>
    <t>Strategy Name (if different)</t>
  </si>
  <si>
    <t>Other Databases</t>
  </si>
  <si>
    <t>Strategy Name</t>
  </si>
  <si>
    <t>Estimated Strategy Capacity ($M or explain)</t>
  </si>
  <si>
    <t>Date of Peak</t>
  </si>
  <si>
    <t>Drawdown %</t>
  </si>
  <si>
    <t>Worst Drawdowns (Gross)</t>
  </si>
  <si>
    <t xml:space="preserve">    Momentum Growth</t>
  </si>
  <si>
    <t xml:space="preserve">    Growth</t>
  </si>
  <si>
    <t xml:space="preserve">    GARP</t>
  </si>
  <si>
    <t xml:space="preserve">    Core</t>
  </si>
  <si>
    <t xml:space="preserve">    Relative Value</t>
  </si>
  <si>
    <t xml:space="preserve">    Value</t>
  </si>
  <si>
    <t xml:space="preserve">    Deep Value</t>
  </si>
  <si>
    <t xml:space="preserve">    Style Rotation</t>
  </si>
  <si>
    <t xml:space="preserve">    Top-down Fundamental</t>
  </si>
  <si>
    <t xml:space="preserve">    Bottom-up Fundamental</t>
  </si>
  <si>
    <t xml:space="preserve">    Top-down Quantitative</t>
  </si>
  <si>
    <t xml:space="preserve">    Bottom-up Quantitative</t>
  </si>
  <si>
    <t>Attribution</t>
  </si>
  <si>
    <t>Client Types (% of Strategy AUM)</t>
  </si>
  <si>
    <t>Strategy Composite Details</t>
  </si>
  <si>
    <t xml:space="preserve">    Median Separate Account Size ($M)</t>
  </si>
  <si>
    <t xml:space="preserve">    Largest Separate Account Portfolio ($M)</t>
  </si>
  <si>
    <t xml:space="preserve">    Smallest Separate Account Portfolio ($M)  </t>
  </si>
  <si>
    <t xml:space="preserve">    Highest Return (of composite member accounts)</t>
  </si>
  <si>
    <t xml:space="preserve">    Lowest Return (of composite member accounts)</t>
  </si>
  <si>
    <t xml:space="preserve">    Corporate</t>
  </si>
  <si>
    <t xml:space="preserve">    Public Pensions</t>
  </si>
  <si>
    <t xml:space="preserve">    Taft-Hartley</t>
  </si>
  <si>
    <t xml:space="preserve">    Endowments/Foundations</t>
  </si>
  <si>
    <t xml:space="preserve">    High Net Worth Individuals</t>
  </si>
  <si>
    <t xml:space="preserve">    Trading</t>
  </si>
  <si>
    <t xml:space="preserve">    Security Selection</t>
  </si>
  <si>
    <t xml:space="preserve">    Industry/Sector Selection</t>
  </si>
  <si>
    <t>Percentage (%)</t>
  </si>
  <si>
    <t>Estimated Strategy Attribution - Value Added</t>
  </si>
  <si>
    <t>Portfolio</t>
  </si>
  <si>
    <t>Allocation</t>
  </si>
  <si>
    <t>Sector</t>
  </si>
  <si>
    <t>Stock*</t>
  </si>
  <si>
    <t>Expected range in # of holdings</t>
  </si>
  <si>
    <t>Capitalization Range</t>
  </si>
  <si>
    <t>Median Market Cap ($M)</t>
  </si>
  <si>
    <t>Wtd. Avg. Market Cap ($M)</t>
  </si>
  <si>
    <t xml:space="preserve">    Morningstar</t>
  </si>
  <si>
    <t xml:space="preserve">    Lipper</t>
  </si>
  <si>
    <t xml:space="preserve">    eVestment</t>
  </si>
  <si>
    <t xml:space="preserve">    Informa/PSN </t>
  </si>
  <si>
    <t xml:space="preserve">    InvestWorks</t>
  </si>
  <si>
    <t>Strategy Asset/Flow Details</t>
  </si>
  <si>
    <t xml:space="preserve">    Composite Dispersion</t>
  </si>
  <si>
    <t xml:space="preserve">    Composite Return</t>
  </si>
  <si>
    <t xml:space="preserve">    Commingled Account Return</t>
  </si>
  <si>
    <t xml:space="preserve">    Mutual Fund Return</t>
  </si>
  <si>
    <t xml:space="preserve">    Consumer Discretionary</t>
  </si>
  <si>
    <t xml:space="preserve">    Consumer Staples</t>
  </si>
  <si>
    <t xml:space="preserve">    Energy</t>
  </si>
  <si>
    <t xml:space="preserve">    Financials</t>
  </si>
  <si>
    <t xml:space="preserve">    Health Care</t>
  </si>
  <si>
    <t xml:space="preserve">    Industrials</t>
  </si>
  <si>
    <t xml:space="preserve">    Information Technology</t>
  </si>
  <si>
    <t xml:space="preserve">    Materials</t>
  </si>
  <si>
    <t xml:space="preserve">    Telecommunication Services</t>
  </si>
  <si>
    <t xml:space="preserve">    Utilities</t>
  </si>
  <si>
    <t xml:space="preserve">    Cash</t>
  </si>
  <si>
    <t>Strategy Characteristics</t>
  </si>
  <si>
    <t xml:space="preserve">    Dividend Yield</t>
  </si>
  <si>
    <t xml:space="preserve">    ROE (5 year average)</t>
  </si>
  <si>
    <t xml:space="preserve">    EPS Growth (5 year projected)</t>
  </si>
  <si>
    <t xml:space="preserve">    Price/Earnings (1 year trailing)</t>
  </si>
  <si>
    <t xml:space="preserve">    Price/Earnings (1 year forward)</t>
  </si>
  <si>
    <t xml:space="preserve">    Price/Book</t>
  </si>
  <si>
    <t xml:space="preserve">    Price/Sales</t>
  </si>
  <si>
    <t xml:space="preserve">    Price/Cash Flow</t>
  </si>
  <si>
    <t xml:space="preserve">    Portfolio Turnover </t>
  </si>
  <si>
    <t xml:space="preserve">    # Total Portfolio Transactions</t>
  </si>
  <si>
    <t xml:space="preserve">    # of New Securities Added</t>
  </si>
  <si>
    <t xml:space="preserve">    # of Securities Removed</t>
  </si>
  <si>
    <t xml:space="preserve">    # of Holdings</t>
  </si>
  <si>
    <t xml:space="preserve">    &lt; $500M</t>
  </si>
  <si>
    <t xml:space="preserve">    $1B - $2B</t>
  </si>
  <si>
    <t xml:space="preserve">    $2B - $10B</t>
  </si>
  <si>
    <t xml:space="preserve">    $10B-$50B</t>
  </si>
  <si>
    <t xml:space="preserve">    &gt; $50B</t>
  </si>
  <si>
    <t>Year Started in Position</t>
  </si>
  <si>
    <t>Year Started in Industry</t>
  </si>
  <si>
    <t>Years in Position</t>
  </si>
  <si>
    <t>Reason for Leaving</t>
  </si>
  <si>
    <t>Strategy AUM - All Vehicles ($M)</t>
  </si>
  <si>
    <t>Strategy Limits</t>
  </si>
  <si>
    <t xml:space="preserve">    Maximum Allocation to Single Security</t>
  </si>
  <si>
    <t xml:space="preserve">    Maximum Allocation to Single Industry (GICS)</t>
  </si>
  <si>
    <t xml:space="preserve">    Maximum Allocation to Single Sector (GICS)</t>
  </si>
  <si>
    <t xml:space="preserve">    Maximum Allocation to Cash</t>
  </si>
  <si>
    <t xml:space="preserve">    Market Cap Buying Range - Low ($M)</t>
  </si>
  <si>
    <t xml:space="preserve">    Market Cap Buying Range - High ($M)</t>
  </si>
  <si>
    <t xml:space="preserve">    Equities</t>
  </si>
  <si>
    <t>ALTERATION OF CRITERIA OR OMISSION OF DATA MAY RENDER YOUR PROPOSAL "NON-RESPONSIVE"</t>
  </si>
  <si>
    <t xml:space="preserve">    Total Strategy Assets ($M)</t>
  </si>
  <si>
    <t xml:space="preserve">    Total Strategy Inflows</t>
  </si>
  <si>
    <t xml:space="preserve">    Total Strategy Outflows</t>
  </si>
  <si>
    <t xml:space="preserve">    Total Number of New Clients</t>
  </si>
  <si>
    <t xml:space="preserve">    Total Number of Clients Lost</t>
  </si>
  <si>
    <t>Total Firm Assets ($M)</t>
  </si>
  <si>
    <t xml:space="preserve">    Maximum Allocation to Mutual Funds and/or ETFs</t>
  </si>
  <si>
    <t xml:space="preserve">    Maximum Allocation to Derivatives</t>
  </si>
  <si>
    <t>Firm AUM ($M)</t>
  </si>
  <si>
    <t>Vehicle Type</t>
  </si>
  <si>
    <r>
      <t xml:space="preserve">    Other (describe in </t>
    </r>
    <r>
      <rPr>
        <b/>
        <i/>
        <sz val="10"/>
        <color theme="0"/>
        <rFont val="Arial"/>
        <family val="2"/>
      </rPr>
      <t>Notes</t>
    </r>
    <r>
      <rPr>
        <b/>
        <sz val="10"/>
        <color theme="0"/>
        <rFont val="Arial"/>
        <family val="2"/>
      </rPr>
      <t>)</t>
    </r>
  </si>
  <si>
    <r>
      <t xml:space="preserve">    Other (please describe in </t>
    </r>
    <r>
      <rPr>
        <b/>
        <i/>
        <sz val="10"/>
        <color theme="0"/>
        <rFont val="Arial"/>
        <family val="2"/>
      </rPr>
      <t>Notes</t>
    </r>
    <r>
      <rPr>
        <b/>
        <sz val="10"/>
        <color theme="0"/>
        <rFont val="Arial"/>
        <family val="2"/>
      </rPr>
      <t>)</t>
    </r>
  </si>
  <si>
    <t xml:space="preserve">    $500M - $1B</t>
  </si>
  <si>
    <t>GICS Sector Allocation</t>
  </si>
  <si>
    <t>Drawdown Recovery
(# of months)</t>
  </si>
  <si>
    <t>Firmwide Inflows</t>
  </si>
  <si>
    <t>Firmwide Outflows</t>
  </si>
  <si>
    <r>
      <t xml:space="preserve">Other (describe in </t>
    </r>
    <r>
      <rPr>
        <b/>
        <i/>
        <sz val="10"/>
        <color theme="0"/>
        <rFont val="Arial"/>
        <family val="2"/>
      </rPr>
      <t>Notes</t>
    </r>
    <r>
      <rPr>
        <b/>
        <sz val="10"/>
        <color theme="0"/>
        <rFont val="Arial"/>
        <family val="2"/>
      </rPr>
      <t>)</t>
    </r>
  </si>
  <si>
    <r>
      <t xml:space="preserve">    Other (please detail in </t>
    </r>
    <r>
      <rPr>
        <b/>
        <i/>
        <sz val="10"/>
        <color theme="0"/>
        <rFont val="Arial"/>
        <family val="2"/>
      </rPr>
      <t>Notes</t>
    </r>
    <r>
      <rPr>
        <b/>
        <sz val="10"/>
        <color theme="0"/>
        <rFont val="Arial"/>
        <family val="2"/>
      </rPr>
      <t>)</t>
    </r>
  </si>
  <si>
    <t xml:space="preserve">Asset Class History </t>
  </si>
  <si>
    <t>Please complete all nine attribution tables with geometrically linked attribution</t>
  </si>
  <si>
    <t>For time series data, please provide a "sum" or "average" data for the period as appropriate</t>
  </si>
  <si>
    <t>AUM ($M)</t>
  </si>
  <si>
    <t>Top 10 Firm Products</t>
  </si>
  <si>
    <t xml:space="preserve">    Real Estate</t>
  </si>
  <si>
    <t>Year Started on Strategy</t>
  </si>
  <si>
    <t xml:space="preserve">Please list all portfolio managers, research analysts or other key individuals supporting the investment strategy who have left the firm since 06/30/2007 in the table below </t>
  </si>
  <si>
    <t>*A developed market security is defined as a security domiciled in countries in the MSCI World Index.</t>
  </si>
  <si>
    <t xml:space="preserve">    Annual Turnover</t>
  </si>
  <si>
    <t>Firmwide Employees</t>
  </si>
  <si>
    <t>Firmwide Product Count*</t>
  </si>
  <si>
    <t>*Please consider different vehicle types of same underlying strategy as a single product for " firmwide product count" purpsoses.</t>
  </si>
  <si>
    <t xml:space="preserve">    Other Factor Tilts</t>
  </si>
  <si>
    <t>Historical Max</t>
  </si>
  <si>
    <t xml:space="preserve">    Maximum Allocation to Non-US Securities</t>
  </si>
  <si>
    <t>Average</t>
  </si>
  <si>
    <t>Preferred Benchmark</t>
  </si>
  <si>
    <t>Today's Date (MM/DD/YYYY)</t>
  </si>
  <si>
    <t>DIVERSITY AND INCLUSION</t>
  </si>
  <si>
    <t>Please provide the percent of the firm’s employees for each designated category in the table provided below:</t>
  </si>
  <si>
    <t>Female</t>
  </si>
  <si>
    <t>Male</t>
  </si>
  <si>
    <t>Non-Binary</t>
  </si>
  <si>
    <t>Decline to State</t>
  </si>
  <si>
    <t>Senior-level Management</t>
  </si>
  <si>
    <t>Ownership</t>
  </si>
  <si>
    <t>Total</t>
  </si>
  <si>
    <t>Asian</t>
  </si>
  <si>
    <t>Black</t>
  </si>
  <si>
    <t>Hispanic, Latin, or Spanish</t>
  </si>
  <si>
    <t xml:space="preserve">Indigenous/Tribal People </t>
  </si>
  <si>
    <t>Middle Eastern or North African</t>
  </si>
  <si>
    <t>White</t>
  </si>
  <si>
    <t>Some Other Race or Ethnicity</t>
  </si>
  <si>
    <t>Two or More Races or Ethnicities</t>
  </si>
  <si>
    <t>Effective Date</t>
  </si>
  <si>
    <t>Last Year-End</t>
  </si>
  <si>
    <t>Russell 2500 Growth</t>
  </si>
  <si>
    <t>Peak to Trough
(# of months)</t>
  </si>
  <si>
    <t>*Please group interaction attribution with stock selection attribution</t>
  </si>
  <si>
    <t xml:space="preserve">    Proposed Vehicle &amp; Fee Structure for $85M Mandate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</si>
</sst>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
    <numFmt numFmtId="165" formatCode="[&lt;=9999999]###\-####;\(###\)\ ###\-####"/>
    <numFmt numFmtId="166" formatCode="0.0"/>
    <numFmt numFmtId="167" formatCode="&quot;$&quot;#,##0"/>
  </numFmts>
  <fonts count="19" x14ac:knownFonts="1">
    <font>
      <sz val="10"/>
      <name val="Arial"/>
    </font>
    <font>
      <sz val="10"/>
      <name val="Arial"/>
      <family val="2"/>
    </font>
    <font>
      <b/>
      <sz val="10"/>
      <name val="Arial"/>
      <family val="2"/>
    </font>
    <font>
      <sz val="10"/>
      <name val="Arial"/>
      <family val="2"/>
    </font>
    <font>
      <sz val="10"/>
      <color indexed="10"/>
      <name val="Arial"/>
      <family val="2"/>
    </font>
    <font>
      <b/>
      <sz val="10"/>
      <color indexed="10"/>
      <name val="Arial"/>
      <family val="2"/>
    </font>
    <font>
      <b/>
      <sz val="14"/>
      <color indexed="10"/>
      <name val="Arial"/>
      <family val="2"/>
    </font>
    <font>
      <u/>
      <sz val="10"/>
      <color indexed="12"/>
      <name val="Arial"/>
      <family val="2"/>
    </font>
    <font>
      <b/>
      <sz val="14"/>
      <color rgb="FF0000CC"/>
      <name val="Arial"/>
      <family val="2"/>
    </font>
    <font>
      <b/>
      <sz val="10"/>
      <color rgb="FF0000CC"/>
      <name val="Arial"/>
      <family val="2"/>
    </font>
    <font>
      <b/>
      <sz val="10"/>
      <color theme="0"/>
      <name val="Arial"/>
      <family val="2"/>
    </font>
    <font>
      <sz val="10"/>
      <color theme="0"/>
      <name val="Arial"/>
      <family val="2"/>
    </font>
    <font>
      <sz val="11"/>
      <color theme="0"/>
      <name val="ＭＳ 明朝"/>
      <family val="1"/>
      <charset val="128"/>
    </font>
    <font>
      <b/>
      <i/>
      <sz val="10"/>
      <color theme="0"/>
      <name val="Arial"/>
      <family val="2"/>
    </font>
    <font>
      <u/>
      <sz val="10"/>
      <color theme="11"/>
      <name val="Arial"/>
      <family val="2"/>
    </font>
    <font>
      <b/>
      <sz val="10"/>
      <color rgb="FFFFFFFF"/>
      <name val="Arial"/>
      <family val="2"/>
    </font>
    <font>
      <b/>
      <sz val="10"/>
      <color rgb="FFFF0000"/>
      <name val="Arial"/>
      <family val="2"/>
    </font>
    <font>
      <b/>
      <i/>
      <sz val="10"/>
      <color rgb="FF0000CC"/>
      <name val="Arial"/>
      <family val="2"/>
    </font>
    <font>
      <b/>
      <sz val="10"/>
      <color rgb="FFFFFF00"/>
      <name val="Arial"/>
      <family val="2"/>
    </font>
  </fonts>
  <fills count="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rgb="FF000000"/>
        <bgColor rgb="FF000000"/>
      </patternFill>
    </fill>
    <fill>
      <patternFill patternType="solid">
        <fgColor theme="1"/>
        <bgColor indexed="8"/>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bottom/>
      <diagonal/>
    </border>
    <border>
      <left style="thin">
        <color auto="1"/>
      </left>
      <right style="thin">
        <color theme="0"/>
      </right>
      <top/>
      <bottom style="thin">
        <color auto="1"/>
      </bottom>
      <diagonal/>
    </border>
    <border>
      <left style="thin">
        <color theme="0"/>
      </left>
      <right style="thin">
        <color theme="0"/>
      </right>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bottom/>
      <diagonal/>
    </border>
    <border>
      <left style="thin">
        <color theme="0"/>
      </left>
      <right/>
      <top/>
      <bottom style="thin">
        <color auto="1"/>
      </bottom>
      <diagonal/>
    </border>
    <border>
      <left/>
      <right style="thin">
        <color theme="0"/>
      </right>
      <top style="thin">
        <color auto="1"/>
      </top>
      <bottom style="thin">
        <color auto="1"/>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auto="1"/>
      </right>
      <top style="thin">
        <color auto="1"/>
      </top>
      <bottom/>
      <diagonal/>
    </border>
    <border>
      <left style="thin">
        <color theme="0"/>
      </left>
      <right style="thin">
        <color auto="1"/>
      </right>
      <top/>
      <bottom style="thin">
        <color auto="1"/>
      </bottom>
      <diagonal/>
    </border>
    <border>
      <left style="thin">
        <color theme="0"/>
      </left>
      <right style="thin">
        <color theme="0"/>
      </right>
      <top style="thin">
        <color auto="1"/>
      </top>
      <bottom style="thin">
        <color theme="0"/>
      </bottom>
      <diagonal/>
    </border>
    <border>
      <left/>
      <right style="thin">
        <color theme="0"/>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s>
  <cellStyleXfs count="38">
    <xf numFmtId="0" fontId="0" fillId="0" borderId="0"/>
    <xf numFmtId="0" fontId="7" fillId="0" borderId="0" applyNumberFormat="0" applyFill="0" applyBorder="0" applyAlignment="0" applyProtection="0">
      <alignment vertical="top"/>
      <protection locked="0"/>
    </xf>
    <xf numFmtId="0" fontId="3" fillId="0" borderId="0">
      <alignment vertical="center"/>
    </xf>
    <xf numFmtId="9" fontId="1"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253">
    <xf numFmtId="0" fontId="0" fillId="0" borderId="0" xfId="0"/>
    <xf numFmtId="0" fontId="3" fillId="2" borderId="0" xfId="0" applyFont="1" applyFill="1"/>
    <xf numFmtId="0" fontId="2" fillId="2" borderId="0" xfId="0" applyFont="1" applyFill="1"/>
    <xf numFmtId="0" fontId="5" fillId="2" borderId="0" xfId="0" applyFont="1" applyFill="1" applyAlignment="1">
      <alignment horizontal="left" vertical="center"/>
    </xf>
    <xf numFmtId="0" fontId="5" fillId="2" borderId="0" xfId="0" applyFont="1" applyFill="1" applyAlignment="1">
      <alignment horizontal="left"/>
    </xf>
    <xf numFmtId="0" fontId="3" fillId="2" borderId="0" xfId="0" applyFont="1" applyFill="1" applyAlignment="1">
      <alignment vertical="center"/>
    </xf>
    <xf numFmtId="0" fontId="4" fillId="2" borderId="0" xfId="0" applyFont="1" applyFill="1"/>
    <xf numFmtId="164" fontId="3" fillId="2" borderId="0" xfId="3" applyNumberFormat="1" applyFont="1" applyFill="1" applyBorder="1" applyAlignment="1" applyProtection="1">
      <alignment vertical="center"/>
    </xf>
    <xf numFmtId="0" fontId="9" fillId="2" borderId="0" xfId="0" applyFont="1" applyFill="1" applyAlignment="1">
      <alignment horizontal="left" vertical="center"/>
    </xf>
    <xf numFmtId="42" fontId="3" fillId="3" borderId="1" xfId="0" applyNumberFormat="1" applyFont="1" applyFill="1" applyBorder="1" applyAlignment="1" applyProtection="1">
      <alignment vertical="center"/>
      <protection locked="0"/>
    </xf>
    <xf numFmtId="0" fontId="10"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vertical="center"/>
    </xf>
    <xf numFmtId="0" fontId="13" fillId="4" borderId="0" xfId="0" applyFont="1" applyFill="1" applyAlignment="1">
      <alignment vertical="center"/>
    </xf>
    <xf numFmtId="0" fontId="5" fillId="2" borderId="0" xfId="0" applyFont="1" applyFill="1"/>
    <xf numFmtId="0" fontId="0" fillId="0" borderId="0" xfId="0" applyAlignment="1">
      <alignment vertical="center"/>
    </xf>
    <xf numFmtId="0" fontId="3" fillId="2" borderId="0" xfId="0" applyFont="1" applyFill="1" applyAlignment="1">
      <alignment horizontal="left" vertical="center"/>
    </xf>
    <xf numFmtId="0" fontId="0" fillId="5" borderId="0" xfId="0" applyFill="1"/>
    <xf numFmtId="0" fontId="3" fillId="5" borderId="0" xfId="0" applyFont="1" applyFill="1"/>
    <xf numFmtId="0" fontId="15" fillId="6" borderId="11" xfId="0" applyFont="1" applyFill="1" applyBorder="1" applyAlignment="1">
      <alignment vertical="center"/>
    </xf>
    <xf numFmtId="0" fontId="15" fillId="6" borderId="1" xfId="0" applyFont="1" applyFill="1" applyBorder="1" applyAlignment="1">
      <alignment vertical="center"/>
    </xf>
    <xf numFmtId="0" fontId="10" fillId="4" borderId="0" xfId="0" applyFont="1" applyFill="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1" fontId="3" fillId="3" borderId="1" xfId="0" applyNumberFormat="1" applyFont="1" applyFill="1" applyBorder="1" applyAlignment="1" applyProtection="1">
      <alignment horizontal="center" vertical="center"/>
      <protection locked="0"/>
    </xf>
    <xf numFmtId="0" fontId="10" fillId="4" borderId="10" xfId="0" applyFont="1" applyFill="1" applyBorder="1" applyAlignment="1">
      <alignment vertical="center" wrapText="1"/>
    </xf>
    <xf numFmtId="0" fontId="6" fillId="2" borderId="0" xfId="0" applyFont="1" applyFill="1" applyAlignment="1">
      <alignment vertical="center"/>
    </xf>
    <xf numFmtId="0" fontId="10" fillId="4" borderId="20" xfId="0" applyFont="1" applyFill="1" applyBorder="1" applyAlignment="1">
      <alignment vertical="center"/>
    </xf>
    <xf numFmtId="14" fontId="10" fillId="4" borderId="21" xfId="0" applyNumberFormat="1" applyFont="1" applyFill="1" applyBorder="1" applyAlignment="1">
      <alignment horizontal="center" vertical="center"/>
    </xf>
    <xf numFmtId="14" fontId="10" fillId="4" borderId="22" xfId="0" applyNumberFormat="1"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10" fillId="4" borderId="22" xfId="0" applyFont="1" applyFill="1" applyBorder="1" applyAlignment="1">
      <alignment horizontal="center" vertical="center"/>
    </xf>
    <xf numFmtId="0" fontId="10" fillId="4" borderId="12" xfId="0" applyFont="1" applyFill="1" applyBorder="1" applyAlignment="1">
      <alignment horizontal="left" vertical="center"/>
    </xf>
    <xf numFmtId="0" fontId="10" fillId="4" borderId="21" xfId="0" applyFont="1" applyFill="1" applyBorder="1" applyAlignment="1">
      <alignment horizontal="center" vertical="center"/>
    </xf>
    <xf numFmtId="0" fontId="10" fillId="7" borderId="15" xfId="0" applyFont="1" applyFill="1" applyBorder="1" applyAlignment="1">
      <alignment vertical="center" wrapText="1"/>
    </xf>
    <xf numFmtId="164" fontId="15" fillId="6" borderId="25" xfId="0" applyNumberFormat="1" applyFont="1" applyFill="1" applyBorder="1" applyAlignment="1">
      <alignment horizontal="center" vertical="center"/>
    </xf>
    <xf numFmtId="0" fontId="15" fillId="6" borderId="20" xfId="0" applyFont="1" applyFill="1" applyBorder="1" applyAlignment="1">
      <alignment vertical="center"/>
    </xf>
    <xf numFmtId="14" fontId="10" fillId="4" borderId="21" xfId="0" applyNumberFormat="1" applyFont="1" applyFill="1" applyBorder="1" applyAlignment="1">
      <alignment horizontal="center" vertical="center" wrapText="1"/>
    </xf>
    <xf numFmtId="0" fontId="10" fillId="4" borderId="15" xfId="0" applyFont="1" applyFill="1" applyBorder="1" applyAlignment="1">
      <alignment horizontal="left" vertical="center" wrapText="1"/>
    </xf>
    <xf numFmtId="0" fontId="10" fillId="4" borderId="1" xfId="0" applyFont="1" applyFill="1" applyBorder="1" applyAlignment="1">
      <alignment horizontal="left" vertical="center"/>
    </xf>
    <xf numFmtId="0" fontId="2" fillId="2" borderId="0" xfId="0" applyFont="1" applyFill="1" applyAlignment="1">
      <alignment vertical="center"/>
    </xf>
    <xf numFmtId="14" fontId="10" fillId="4" borderId="19" xfId="0" applyNumberFormat="1" applyFont="1" applyFill="1" applyBorder="1" applyAlignment="1">
      <alignment horizontal="center" vertical="center"/>
    </xf>
    <xf numFmtId="0" fontId="10" fillId="4" borderId="12" xfId="0" applyFont="1" applyFill="1" applyBorder="1" applyAlignment="1">
      <alignment horizontal="left" vertical="center" wrapText="1"/>
    </xf>
    <xf numFmtId="0" fontId="2" fillId="0" borderId="0" xfId="0" applyFont="1" applyAlignment="1">
      <alignment horizontal="left" vertical="center" wrapText="1"/>
    </xf>
    <xf numFmtId="0" fontId="17" fillId="0" borderId="0" xfId="0" applyFont="1" applyAlignment="1">
      <alignment horizontal="left" vertical="center" wrapText="1"/>
    </xf>
    <xf numFmtId="164" fontId="3" fillId="3" borderId="1" xfId="3" applyNumberFormat="1" applyFont="1" applyFill="1" applyBorder="1" applyAlignment="1" applyProtection="1">
      <alignment horizontal="center" vertical="center"/>
      <protection locked="0"/>
    </xf>
    <xf numFmtId="164" fontId="10" fillId="4" borderId="21" xfId="3" applyNumberFormat="1" applyFont="1" applyFill="1" applyBorder="1" applyAlignment="1" applyProtection="1">
      <alignment horizontal="center" vertical="center"/>
    </xf>
    <xf numFmtId="164" fontId="10" fillId="4" borderId="22" xfId="3" applyNumberFormat="1" applyFont="1" applyFill="1" applyBorder="1" applyAlignment="1" applyProtection="1">
      <alignment horizontal="center" vertical="center"/>
    </xf>
    <xf numFmtId="164" fontId="10" fillId="4" borderId="25" xfId="3" applyNumberFormat="1" applyFont="1" applyFill="1" applyBorder="1" applyAlignment="1" applyProtection="1">
      <alignment horizontal="center" vertical="center"/>
    </xf>
    <xf numFmtId="0" fontId="15" fillId="6" borderId="4" xfId="0" applyFont="1" applyFill="1" applyBorder="1" applyAlignment="1">
      <alignment vertical="center"/>
    </xf>
    <xf numFmtId="0" fontId="15" fillId="6" borderId="1" xfId="0" quotePrefix="1" applyFont="1" applyFill="1" applyBorder="1" applyAlignment="1">
      <alignment horizontal="left" vertical="center" indent="2"/>
    </xf>
    <xf numFmtId="0" fontId="15" fillId="6" borderId="11" xfId="0" applyFont="1" applyFill="1" applyBorder="1" applyAlignment="1">
      <alignment horizontal="left" vertical="center" indent="2"/>
    </xf>
    <xf numFmtId="0" fontId="10" fillId="4" borderId="19" xfId="0" applyFont="1" applyFill="1" applyBorder="1" applyAlignment="1">
      <alignment horizontal="center" vertical="center" wrapText="1"/>
    </xf>
    <xf numFmtId="0" fontId="9" fillId="0" borderId="0" xfId="0" applyFont="1" applyAlignment="1">
      <alignment horizontal="left" vertical="center" wrapText="1"/>
    </xf>
    <xf numFmtId="0" fontId="11" fillId="4" borderId="0" xfId="0" applyFont="1" applyFill="1" applyAlignment="1">
      <alignment vertical="center"/>
    </xf>
    <xf numFmtId="0" fontId="9" fillId="2" borderId="0" xfId="0" applyFont="1" applyFill="1" applyAlignment="1">
      <alignment vertical="center"/>
    </xf>
    <xf numFmtId="0" fontId="3" fillId="3" borderId="1" xfId="0" applyFont="1" applyFill="1" applyBorder="1" applyAlignment="1" applyProtection="1">
      <alignment horizontal="center" vertical="center" wrapText="1"/>
      <protection locked="0"/>
    </xf>
    <xf numFmtId="0" fontId="0" fillId="5" borderId="0" xfId="0" applyFill="1" applyAlignment="1">
      <alignment vertical="center"/>
    </xf>
    <xf numFmtId="0" fontId="3" fillId="3" borderId="1" xfId="0" applyFont="1" applyFill="1" applyBorder="1" applyAlignment="1" applyProtection="1">
      <alignment horizontal="left" vertical="center" wrapText="1"/>
      <protection locked="0"/>
    </xf>
    <xf numFmtId="0" fontId="8" fillId="2" borderId="0" xfId="0" applyFont="1" applyFill="1" applyAlignment="1">
      <alignment vertical="center"/>
    </xf>
    <xf numFmtId="165" fontId="3" fillId="3" borderId="1" xfId="0" applyNumberFormat="1" applyFont="1" applyFill="1" applyBorder="1" applyAlignment="1" applyProtection="1">
      <alignment horizontal="left" vertical="center" wrapText="1"/>
      <protection locked="0"/>
    </xf>
    <xf numFmtId="165" fontId="7" fillId="3" borderId="1" xfId="1" applyNumberFormat="1" applyFill="1" applyBorder="1" applyAlignment="1" applyProtection="1">
      <alignment horizontal="left" vertical="center" wrapText="1"/>
      <protection locked="0"/>
    </xf>
    <xf numFmtId="0" fontId="7" fillId="3" borderId="1" xfId="1" applyFill="1" applyBorder="1" applyAlignment="1" applyProtection="1">
      <alignment horizontal="left" vertical="center" wrapText="1"/>
      <protection locked="0"/>
    </xf>
    <xf numFmtId="0" fontId="16" fillId="5" borderId="0" xfId="0" applyFont="1" applyFill="1" applyAlignment="1">
      <alignment vertical="center"/>
    </xf>
    <xf numFmtId="167" fontId="3" fillId="3" borderId="1" xfId="3" applyNumberFormat="1"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3" fillId="0" borderId="0" xfId="0" applyFont="1" applyAlignment="1">
      <alignment vertical="center"/>
    </xf>
    <xf numFmtId="14" fontId="11" fillId="4" borderId="0" xfId="0" applyNumberFormat="1" applyFont="1" applyFill="1" applyAlignment="1">
      <alignment horizontal="center" vertical="center"/>
    </xf>
    <xf numFmtId="0" fontId="4" fillId="0" borderId="0" xfId="0" applyFont="1" applyAlignment="1">
      <alignment vertical="center"/>
    </xf>
    <xf numFmtId="49" fontId="3" fillId="3" borderId="1" xfId="0" applyNumberFormat="1" applyFont="1" applyFill="1" applyBorder="1" applyAlignment="1" applyProtection="1">
      <alignment vertical="center" wrapText="1"/>
      <protection locked="0"/>
    </xf>
    <xf numFmtId="49" fontId="3" fillId="3" borderId="1" xfId="0" applyNumberFormat="1" applyFont="1" applyFill="1" applyBorder="1" applyAlignment="1" applyProtection="1">
      <alignment horizontal="center" vertical="center" wrapText="1"/>
      <protection locked="0"/>
    </xf>
    <xf numFmtId="166" fontId="3" fillId="3" borderId="1" xfId="0" applyNumberFormat="1"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left" vertical="center" wrapText="1"/>
      <protection locked="0"/>
    </xf>
    <xf numFmtId="0" fontId="3" fillId="5" borderId="0" xfId="0" applyFont="1" applyFill="1" applyAlignment="1">
      <alignment vertical="center"/>
    </xf>
    <xf numFmtId="0" fontId="2" fillId="2" borderId="5" xfId="0" applyFont="1" applyFill="1" applyBorder="1" applyAlignment="1">
      <alignment horizontal="left" vertical="center" wrapText="1"/>
    </xf>
    <xf numFmtId="164" fontId="3" fillId="2" borderId="5" xfId="3" applyNumberFormat="1" applyFont="1" applyFill="1" applyBorder="1" applyAlignment="1" applyProtection="1">
      <alignment vertical="center"/>
    </xf>
    <xf numFmtId="0" fontId="10" fillId="4" borderId="31"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3" xfId="0" applyFont="1" applyFill="1" applyBorder="1" applyAlignment="1">
      <alignment horizontal="center" vertical="center"/>
    </xf>
    <xf numFmtId="0" fontId="11" fillId="4" borderId="20" xfId="0" applyFont="1" applyFill="1" applyBorder="1" applyAlignment="1">
      <alignment horizontal="center" vertical="center" wrapText="1"/>
    </xf>
    <xf numFmtId="0" fontId="10" fillId="4" borderId="20" xfId="0" applyFont="1" applyFill="1" applyBorder="1" applyAlignment="1">
      <alignment horizontal="left" vertical="center" wrapText="1"/>
    </xf>
    <xf numFmtId="10" fontId="3" fillId="3" borderId="1" xfId="3" applyNumberFormat="1" applyFont="1" applyFill="1" applyBorder="1" applyAlignment="1" applyProtection="1">
      <alignment horizontal="center" vertical="center"/>
      <protection locked="0"/>
    </xf>
    <xf numFmtId="14" fontId="3" fillId="3" borderId="1" xfId="35" applyNumberFormat="1" applyFont="1" applyFill="1" applyBorder="1" applyAlignment="1" applyProtection="1">
      <alignment horizontal="center" vertical="center"/>
      <protection locked="0"/>
    </xf>
    <xf numFmtId="37" fontId="3" fillId="3" borderId="1" xfId="36" applyNumberFormat="1" applyFont="1" applyFill="1" applyBorder="1" applyAlignment="1" applyProtection="1">
      <alignment horizontal="center" vertical="center"/>
      <protection locked="0"/>
    </xf>
    <xf numFmtId="14" fontId="3" fillId="3" borderId="1" xfId="0"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protection locked="0"/>
    </xf>
    <xf numFmtId="10" fontId="3" fillId="3" borderId="1" xfId="3" applyNumberFormat="1" applyFont="1" applyFill="1" applyBorder="1" applyAlignment="1" applyProtection="1">
      <alignment horizontal="center" vertical="center" wrapText="1"/>
      <protection locked="0"/>
    </xf>
    <xf numFmtId="164" fontId="10" fillId="4" borderId="1" xfId="3" applyNumberFormat="1" applyFont="1" applyFill="1" applyBorder="1" applyAlignment="1" applyProtection="1">
      <alignment horizontal="center" vertical="center"/>
    </xf>
    <xf numFmtId="164" fontId="0" fillId="3" borderId="1" xfId="3" applyNumberFormat="1" applyFont="1" applyFill="1" applyBorder="1" applyAlignment="1" applyProtection="1">
      <alignment horizontal="center" vertical="center"/>
      <protection locked="0"/>
    </xf>
    <xf numFmtId="167" fontId="0" fillId="3" borderId="1" xfId="3" applyNumberFormat="1" applyFont="1" applyFill="1" applyBorder="1" applyAlignment="1" applyProtection="1">
      <alignment horizontal="center" vertical="center"/>
      <protection locked="0"/>
    </xf>
    <xf numFmtId="0" fontId="0" fillId="3" borderId="1" xfId="36" applyNumberFormat="1" applyFont="1" applyFill="1" applyBorder="1" applyAlignment="1" applyProtection="1">
      <alignment horizontal="center" vertical="center"/>
      <protection locked="0"/>
    </xf>
    <xf numFmtId="5" fontId="3" fillId="3" borderId="1" xfId="0" applyNumberFormat="1" applyFont="1" applyFill="1" applyBorder="1" applyAlignment="1" applyProtection="1">
      <alignment horizontal="center" vertical="center"/>
      <protection locked="0"/>
    </xf>
    <xf numFmtId="0" fontId="17" fillId="2" borderId="0" xfId="0" applyFont="1" applyFill="1" applyAlignment="1">
      <alignment horizontal="left" vertical="center"/>
    </xf>
    <xf numFmtId="0" fontId="17" fillId="2" borderId="0" xfId="0" applyFont="1" applyFill="1" applyAlignment="1">
      <alignment vertical="center"/>
    </xf>
    <xf numFmtId="167" fontId="10" fillId="4" borderId="25" xfId="3" applyNumberFormat="1" applyFont="1" applyFill="1" applyBorder="1" applyAlignment="1" applyProtection="1">
      <alignment horizontal="center" vertical="center"/>
    </xf>
    <xf numFmtId="14" fontId="0" fillId="5" borderId="0" xfId="0" applyNumberFormat="1" applyFill="1" applyAlignment="1">
      <alignment vertical="center"/>
    </xf>
    <xf numFmtId="14" fontId="3" fillId="2" borderId="0" xfId="0" applyNumberFormat="1" applyFont="1" applyFill="1"/>
    <xf numFmtId="0" fontId="1" fillId="0" borderId="0" xfId="37"/>
    <xf numFmtId="0" fontId="1" fillId="0" borderId="0" xfId="37" applyAlignment="1">
      <alignment vertical="center"/>
    </xf>
    <xf numFmtId="0" fontId="10" fillId="4" borderId="20" xfId="37" applyFont="1" applyFill="1" applyBorder="1" applyAlignment="1">
      <alignment vertical="center"/>
    </xf>
    <xf numFmtId="1" fontId="1" fillId="3" borderId="33" xfId="37" applyNumberFormat="1" applyFill="1" applyBorder="1" applyAlignment="1" applyProtection="1">
      <alignment horizontal="center" vertical="center"/>
      <protection locked="0"/>
    </xf>
    <xf numFmtId="164" fontId="1" fillId="3" borderId="1" xfId="3" applyNumberFormat="1" applyFont="1" applyFill="1" applyBorder="1" applyAlignment="1" applyProtection="1">
      <alignment horizontal="center" vertical="center"/>
      <protection locked="0"/>
    </xf>
    <xf numFmtId="0" fontId="15" fillId="6" borderId="4" xfId="37" applyFont="1" applyFill="1" applyBorder="1" applyAlignment="1">
      <alignment vertical="center"/>
    </xf>
    <xf numFmtId="0" fontId="15" fillId="6" borderId="11" xfId="37" applyFont="1" applyFill="1" applyBorder="1" applyAlignment="1">
      <alignment vertical="center"/>
    </xf>
    <xf numFmtId="166" fontId="1" fillId="3" borderId="33" xfId="37" applyNumberFormat="1" applyFill="1" applyBorder="1" applyAlignment="1" applyProtection="1">
      <alignment horizontal="center" vertical="center"/>
      <protection locked="0"/>
    </xf>
    <xf numFmtId="10" fontId="1" fillId="3" borderId="32" xfId="3" applyNumberFormat="1" applyFont="1" applyFill="1" applyBorder="1" applyAlignment="1" applyProtection="1">
      <alignment horizontal="center" vertical="center"/>
      <protection locked="0"/>
    </xf>
    <xf numFmtId="0" fontId="15" fillId="6" borderId="1" xfId="37" applyFont="1" applyFill="1" applyBorder="1" applyAlignment="1">
      <alignment vertical="center"/>
    </xf>
    <xf numFmtId="14" fontId="10" fillId="4" borderId="21" xfId="37" applyNumberFormat="1" applyFont="1" applyFill="1" applyBorder="1" applyAlignment="1">
      <alignment horizontal="center" vertical="center"/>
    </xf>
    <xf numFmtId="0" fontId="10" fillId="4" borderId="20" xfId="37" applyFont="1" applyFill="1" applyBorder="1" applyAlignment="1">
      <alignment horizontal="left" vertical="center"/>
    </xf>
    <xf numFmtId="0" fontId="2" fillId="0" borderId="0" xfId="37" applyFont="1" applyAlignment="1">
      <alignment horizontal="left" vertical="center" wrapText="1"/>
    </xf>
    <xf numFmtId="167" fontId="1" fillId="3" borderId="1" xfId="3" applyNumberFormat="1" applyFont="1" applyFill="1" applyBorder="1" applyAlignment="1" applyProtection="1">
      <alignment horizontal="center" vertical="center"/>
      <protection locked="0"/>
    </xf>
    <xf numFmtId="0" fontId="10" fillId="4" borderId="1" xfId="37" applyFont="1" applyFill="1" applyBorder="1" applyAlignment="1">
      <alignment vertical="center" wrapText="1"/>
    </xf>
    <xf numFmtId="164" fontId="15" fillId="6" borderId="25" xfId="37" applyNumberFormat="1" applyFont="1" applyFill="1" applyBorder="1" applyAlignment="1">
      <alignment horizontal="center" vertical="center"/>
    </xf>
    <xf numFmtId="0" fontId="10" fillId="4" borderId="1" xfId="37" applyFont="1" applyFill="1" applyBorder="1" applyAlignment="1">
      <alignment vertical="center"/>
    </xf>
    <xf numFmtId="1" fontId="1" fillId="3" borderId="12" xfId="37" applyNumberFormat="1" applyFill="1" applyBorder="1" applyAlignment="1" applyProtection="1">
      <alignment horizontal="center" vertical="center"/>
      <protection locked="0"/>
    </xf>
    <xf numFmtId="1" fontId="1" fillId="3" borderId="1" xfId="37" applyNumberFormat="1" applyFill="1" applyBorder="1" applyAlignment="1" applyProtection="1">
      <alignment horizontal="center" vertical="center"/>
      <protection locked="0"/>
    </xf>
    <xf numFmtId="166" fontId="1" fillId="3" borderId="12" xfId="37" applyNumberFormat="1" applyFill="1" applyBorder="1" applyAlignment="1" applyProtection="1">
      <alignment horizontal="center" vertical="center"/>
      <protection locked="0"/>
    </xf>
    <xf numFmtId="166" fontId="1" fillId="3" borderId="1" xfId="37" applyNumberFormat="1" applyFill="1" applyBorder="1" applyAlignment="1" applyProtection="1">
      <alignment horizontal="center" vertical="center"/>
      <protection locked="0"/>
    </xf>
    <xf numFmtId="10" fontId="1" fillId="3" borderId="4" xfId="3" applyNumberFormat="1" applyFont="1" applyFill="1" applyBorder="1" applyAlignment="1" applyProtection="1">
      <alignment horizontal="center" vertical="center"/>
      <protection locked="0"/>
    </xf>
    <xf numFmtId="10" fontId="1" fillId="3" borderId="1" xfId="3" applyNumberFormat="1" applyFont="1" applyFill="1" applyBorder="1" applyAlignment="1" applyProtection="1">
      <alignment horizontal="center" vertical="center"/>
      <protection locked="0"/>
    </xf>
    <xf numFmtId="0" fontId="2" fillId="0" borderId="8" xfId="37" applyFont="1" applyBorder="1" applyAlignment="1">
      <alignment vertical="center" wrapText="1"/>
    </xf>
    <xf numFmtId="0" fontId="1" fillId="2" borderId="0" xfId="37" applyFill="1"/>
    <xf numFmtId="0" fontId="1" fillId="2" borderId="0" xfId="37" applyFill="1" applyAlignment="1">
      <alignment vertical="center"/>
    </xf>
    <xf numFmtId="0" fontId="17" fillId="2" borderId="0" xfId="37" applyFont="1" applyFill="1" applyAlignment="1">
      <alignment horizontal="left" vertical="center"/>
    </xf>
    <xf numFmtId="0" fontId="9" fillId="2" borderId="0" xfId="37" applyFont="1" applyFill="1" applyAlignment="1">
      <alignment horizontal="left" vertical="center"/>
    </xf>
    <xf numFmtId="0" fontId="9" fillId="2" borderId="0" xfId="37" applyFont="1" applyFill="1" applyAlignment="1">
      <alignment vertical="center"/>
    </xf>
    <xf numFmtId="166" fontId="16" fillId="3" borderId="1" xfId="37" applyNumberFormat="1" applyFont="1" applyFill="1" applyBorder="1" applyAlignment="1" applyProtection="1">
      <alignment horizontal="center" vertical="center"/>
      <protection locked="0"/>
    </xf>
    <xf numFmtId="14" fontId="3" fillId="3" borderId="1" xfId="0" applyNumberFormat="1" applyFont="1" applyFill="1" applyBorder="1" applyAlignment="1" applyProtection="1">
      <alignment horizontal="left" vertical="center" wrapText="1"/>
      <protection locked="0"/>
    </xf>
    <xf numFmtId="0" fontId="8" fillId="2" borderId="0" xfId="37" applyFont="1" applyFill="1" applyAlignment="1">
      <alignment vertical="center"/>
    </xf>
    <xf numFmtId="14" fontId="1" fillId="5" borderId="0" xfId="37" applyNumberFormat="1" applyFill="1" applyAlignment="1">
      <alignment vertical="center"/>
    </xf>
    <xf numFmtId="0" fontId="2" fillId="2" borderId="0" xfId="37" applyFont="1" applyFill="1" applyAlignment="1">
      <alignment vertical="center"/>
    </xf>
    <xf numFmtId="14" fontId="1" fillId="2" borderId="0" xfId="37" applyNumberFormat="1" applyFill="1"/>
    <xf numFmtId="0" fontId="11" fillId="4" borderId="1" xfId="37" applyFont="1" applyFill="1" applyBorder="1" applyAlignment="1">
      <alignment horizontal="center" vertical="center" wrapText="1"/>
    </xf>
    <xf numFmtId="14" fontId="10" fillId="4" borderId="21" xfId="37" applyNumberFormat="1" applyFont="1" applyFill="1" applyBorder="1" applyAlignment="1">
      <alignment horizontal="center" vertical="center" wrapText="1"/>
    </xf>
    <xf numFmtId="0" fontId="10" fillId="4" borderId="1" xfId="37" applyFont="1" applyFill="1" applyBorder="1" applyAlignment="1">
      <alignment horizontal="left" vertical="center" wrapText="1"/>
    </xf>
    <xf numFmtId="5" fontId="1" fillId="3" borderId="1" xfId="37" applyNumberFormat="1" applyFill="1" applyBorder="1" applyAlignment="1" applyProtection="1">
      <alignment horizontal="center" vertical="center"/>
      <protection locked="0"/>
    </xf>
    <xf numFmtId="0" fontId="1" fillId="5" borderId="0" xfId="37" applyFill="1"/>
    <xf numFmtId="0" fontId="10" fillId="4" borderId="0" xfId="37" applyFont="1" applyFill="1" applyAlignment="1">
      <alignment horizontal="left" vertical="center" wrapText="1"/>
    </xf>
    <xf numFmtId="0" fontId="2" fillId="2" borderId="0" xfId="37" applyFont="1" applyFill="1" applyAlignment="1">
      <alignment horizontal="left" vertical="center" wrapText="1"/>
    </xf>
    <xf numFmtId="164" fontId="1" fillId="2" borderId="0" xfId="3" applyNumberFormat="1" applyFont="1" applyFill="1" applyBorder="1" applyAlignment="1" applyProtection="1">
      <alignment vertical="center"/>
    </xf>
    <xf numFmtId="0" fontId="13" fillId="4" borderId="0" xfId="37" applyFont="1" applyFill="1" applyAlignment="1">
      <alignment vertical="center"/>
    </xf>
    <xf numFmtId="0" fontId="11" fillId="4" borderId="0" xfId="37" applyFont="1" applyFill="1" applyAlignment="1">
      <alignment vertical="center"/>
    </xf>
    <xf numFmtId="14" fontId="10" fillId="4" borderId="21" xfId="0" quotePrefix="1" applyNumberFormat="1" applyFont="1" applyFill="1" applyBorder="1" applyAlignment="1">
      <alignment horizontal="center" vertical="center"/>
    </xf>
    <xf numFmtId="0" fontId="1" fillId="2" borderId="0" xfId="0" applyFont="1" applyFill="1"/>
    <xf numFmtId="0" fontId="18" fillId="7" borderId="2" xfId="0" applyFont="1" applyFill="1" applyBorder="1" applyAlignment="1">
      <alignment vertical="center" wrapText="1"/>
    </xf>
    <xf numFmtId="0" fontId="17" fillId="0" borderId="0" xfId="0" applyFont="1" applyAlignment="1">
      <alignment horizontal="left" vertical="center" wrapText="1"/>
    </xf>
    <xf numFmtId="0" fontId="3" fillId="3" borderId="2"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0" xfId="0" applyFont="1" applyFill="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14" fontId="10" fillId="4" borderId="23" xfId="0" applyNumberFormat="1" applyFont="1" applyFill="1" applyBorder="1" applyAlignment="1">
      <alignment horizontal="center" vertical="center"/>
    </xf>
    <xf numFmtId="14" fontId="10" fillId="4" borderId="0" xfId="0" applyNumberFormat="1" applyFont="1" applyFill="1" applyAlignment="1">
      <alignment horizontal="center" vertical="center"/>
    </xf>
    <xf numFmtId="164" fontId="3" fillId="3" borderId="12" xfId="3" applyNumberFormat="1" applyFont="1" applyFill="1" applyBorder="1" applyAlignment="1" applyProtection="1">
      <alignment horizontal="center" vertical="center"/>
      <protection locked="0"/>
    </xf>
    <xf numFmtId="164" fontId="3" fillId="3" borderId="14" xfId="3" applyNumberFormat="1" applyFont="1" applyFill="1" applyBorder="1" applyAlignment="1" applyProtection="1">
      <alignment horizontal="center" vertical="center"/>
      <protection locked="0"/>
    </xf>
    <xf numFmtId="164" fontId="3" fillId="3" borderId="13" xfId="3" applyNumberFormat="1" applyFont="1" applyFill="1" applyBorder="1" applyAlignment="1" applyProtection="1">
      <alignment horizontal="center" vertical="center"/>
      <protection locked="0"/>
    </xf>
    <xf numFmtId="0" fontId="1" fillId="3" borderId="2" xfId="37" applyFill="1" applyBorder="1" applyAlignment="1" applyProtection="1">
      <alignment vertical="center" wrapText="1"/>
      <protection locked="0"/>
    </xf>
    <xf numFmtId="0" fontId="1" fillId="3" borderId="5" xfId="37" applyFill="1" applyBorder="1" applyAlignment="1" applyProtection="1">
      <alignment vertical="center" wrapText="1"/>
      <protection locked="0"/>
    </xf>
    <xf numFmtId="0" fontId="1" fillId="3" borderId="6" xfId="37" applyFill="1" applyBorder="1" applyAlignment="1" applyProtection="1">
      <alignment vertical="center" wrapText="1"/>
      <protection locked="0"/>
    </xf>
    <xf numFmtId="0" fontId="1" fillId="3" borderId="3" xfId="37" applyFill="1" applyBorder="1" applyAlignment="1" applyProtection="1">
      <alignment vertical="center" wrapText="1"/>
      <protection locked="0"/>
    </xf>
    <xf numFmtId="0" fontId="1" fillId="3" borderId="0" xfId="37" applyFill="1" applyAlignment="1" applyProtection="1">
      <alignment vertical="center" wrapText="1"/>
      <protection locked="0"/>
    </xf>
    <xf numFmtId="0" fontId="1" fillId="3" borderId="7" xfId="37" applyFill="1" applyBorder="1" applyAlignment="1" applyProtection="1">
      <alignment vertical="center" wrapText="1"/>
      <protection locked="0"/>
    </xf>
    <xf numFmtId="0" fontId="1" fillId="3" borderId="4" xfId="37" applyFill="1" applyBorder="1" applyAlignment="1" applyProtection="1">
      <alignment vertical="center" wrapText="1"/>
      <protection locked="0"/>
    </xf>
    <xf numFmtId="0" fontId="1" fillId="3" borderId="8" xfId="37" applyFill="1" applyBorder="1" applyAlignment="1" applyProtection="1">
      <alignment vertical="center" wrapText="1"/>
      <protection locked="0"/>
    </xf>
    <xf numFmtId="0" fontId="1" fillId="3" borderId="9" xfId="37" applyFill="1" applyBorder="1" applyAlignment="1" applyProtection="1">
      <alignment vertical="center" wrapText="1"/>
      <protection locked="0"/>
    </xf>
    <xf numFmtId="0" fontId="10" fillId="7" borderId="15"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10" fillId="7" borderId="1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10" fontId="3" fillId="3" borderId="12" xfId="3" applyNumberFormat="1" applyFont="1" applyFill="1" applyBorder="1" applyAlignment="1" applyProtection="1">
      <alignment horizontal="center" vertical="center" wrapText="1"/>
      <protection locked="0"/>
    </xf>
    <xf numFmtId="10" fontId="3" fillId="3" borderId="14" xfId="3" applyNumberFormat="1" applyFont="1" applyFill="1" applyBorder="1" applyAlignment="1" applyProtection="1">
      <alignment horizontal="center" vertical="center" wrapText="1"/>
      <protection locked="0"/>
    </xf>
    <xf numFmtId="10" fontId="3" fillId="3" borderId="13" xfId="3" applyNumberFormat="1" applyFont="1" applyFill="1" applyBorder="1" applyAlignment="1" applyProtection="1">
      <alignment horizontal="center" vertical="center" wrapText="1"/>
      <protection locked="0"/>
    </xf>
    <xf numFmtId="0" fontId="10" fillId="7" borderId="17" xfId="0" applyFont="1" applyFill="1" applyBorder="1" applyAlignment="1">
      <alignment horizontal="center" vertical="center" wrapText="1"/>
    </xf>
    <xf numFmtId="14" fontId="10" fillId="4" borderId="14" xfId="0" applyNumberFormat="1" applyFont="1" applyFill="1" applyBorder="1" applyAlignment="1">
      <alignment horizontal="center" vertical="center"/>
    </xf>
    <xf numFmtId="14" fontId="10" fillId="4" borderId="13" xfId="0" applyNumberFormat="1" applyFont="1" applyFill="1" applyBorder="1" applyAlignment="1">
      <alignment horizontal="center" vertical="center"/>
    </xf>
    <xf numFmtId="42" fontId="3" fillId="3" borderId="12" xfId="0" applyNumberFormat="1" applyFont="1" applyFill="1" applyBorder="1" applyAlignment="1" applyProtection="1">
      <alignment horizontal="center" vertical="center"/>
      <protection locked="0"/>
    </xf>
    <xf numFmtId="42" fontId="3" fillId="3" borderId="13" xfId="0" applyNumberFormat="1" applyFont="1" applyFill="1" applyBorder="1" applyAlignment="1" applyProtection="1">
      <alignment horizontal="center" vertical="center"/>
      <protection locked="0"/>
    </xf>
    <xf numFmtId="167" fontId="1" fillId="3" borderId="12" xfId="3" applyNumberFormat="1" applyFont="1" applyFill="1" applyBorder="1" applyAlignment="1" applyProtection="1">
      <alignment horizontal="left" vertical="center"/>
      <protection locked="0"/>
    </xf>
    <xf numFmtId="167" fontId="3" fillId="3" borderId="14" xfId="3" applyNumberFormat="1" applyFont="1" applyFill="1" applyBorder="1" applyAlignment="1" applyProtection="1">
      <alignment horizontal="left" vertical="center"/>
      <protection locked="0"/>
    </xf>
    <xf numFmtId="167" fontId="3" fillId="3" borderId="13" xfId="3" applyNumberFormat="1" applyFont="1" applyFill="1" applyBorder="1" applyAlignment="1" applyProtection="1">
      <alignment horizontal="left" vertical="center"/>
      <protection locked="0"/>
    </xf>
    <xf numFmtId="0" fontId="3" fillId="3" borderId="12"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10" fillId="7" borderId="24" xfId="0" applyFont="1" applyFill="1" applyBorder="1" applyAlignment="1">
      <alignment horizontal="center" vertical="center" wrapText="1"/>
    </xf>
    <xf numFmtId="167" fontId="3" fillId="3" borderId="12" xfId="3" applyNumberFormat="1" applyFont="1" applyFill="1" applyBorder="1" applyAlignment="1" applyProtection="1">
      <alignment horizontal="center" vertical="center"/>
      <protection locked="0"/>
    </xf>
    <xf numFmtId="167" fontId="3" fillId="3" borderId="14" xfId="3" applyNumberFormat="1" applyFont="1" applyFill="1" applyBorder="1" applyAlignment="1" applyProtection="1">
      <alignment horizontal="center" vertical="center"/>
      <protection locked="0"/>
    </xf>
    <xf numFmtId="167" fontId="3" fillId="3" borderId="13" xfId="3" applyNumberFormat="1" applyFont="1" applyFill="1" applyBorder="1" applyAlignment="1" applyProtection="1">
      <alignment horizontal="center" vertical="center"/>
      <protection locked="0"/>
    </xf>
    <xf numFmtId="14" fontId="10" fillId="4" borderId="12" xfId="0" applyNumberFormat="1" applyFont="1" applyFill="1" applyBorder="1" applyAlignment="1">
      <alignment horizontal="center" vertical="center"/>
    </xf>
    <xf numFmtId="14" fontId="10" fillId="4" borderId="25" xfId="0" applyNumberFormat="1" applyFont="1" applyFill="1" applyBorder="1" applyAlignment="1">
      <alignment horizontal="center" vertical="center"/>
    </xf>
    <xf numFmtId="0" fontId="13" fillId="4" borderId="8" xfId="0" applyFont="1"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13" fillId="4" borderId="8" xfId="37" applyFont="1" applyFill="1" applyBorder="1" applyAlignment="1">
      <alignment horizontal="left" vertical="center"/>
    </xf>
    <xf numFmtId="0" fontId="1" fillId="3" borderId="2" xfId="37" applyFill="1" applyBorder="1" applyAlignment="1" applyProtection="1">
      <alignment horizontal="left" vertical="center"/>
      <protection locked="0"/>
    </xf>
    <xf numFmtId="0" fontId="1" fillId="3" borderId="5" xfId="37" applyFill="1" applyBorder="1" applyAlignment="1" applyProtection="1">
      <alignment horizontal="left" vertical="center"/>
      <protection locked="0"/>
    </xf>
    <xf numFmtId="0" fontId="1" fillId="3" borderId="6" xfId="37" applyFill="1" applyBorder="1" applyAlignment="1" applyProtection="1">
      <alignment horizontal="left" vertical="center"/>
      <protection locked="0"/>
    </xf>
    <xf numFmtId="0" fontId="1" fillId="3" borderId="3" xfId="37" applyFill="1" applyBorder="1" applyAlignment="1" applyProtection="1">
      <alignment horizontal="left" vertical="center"/>
      <protection locked="0"/>
    </xf>
    <xf numFmtId="0" fontId="1" fillId="3" borderId="0" xfId="37" applyFill="1" applyAlignment="1" applyProtection="1">
      <alignment horizontal="left" vertical="center"/>
      <protection locked="0"/>
    </xf>
    <xf numFmtId="0" fontId="1" fillId="3" borderId="7" xfId="37" applyFill="1" applyBorder="1" applyAlignment="1" applyProtection="1">
      <alignment horizontal="left" vertical="center"/>
      <protection locked="0"/>
    </xf>
    <xf numFmtId="0" fontId="1" fillId="3" borderId="4" xfId="37" applyFill="1" applyBorder="1" applyAlignment="1" applyProtection="1">
      <alignment horizontal="left" vertical="center"/>
      <protection locked="0"/>
    </xf>
    <xf numFmtId="0" fontId="1" fillId="3" borderId="8" xfId="37" applyFill="1" applyBorder="1" applyAlignment="1" applyProtection="1">
      <alignment horizontal="left" vertical="center"/>
      <protection locked="0"/>
    </xf>
    <xf numFmtId="0" fontId="1" fillId="3" borderId="9" xfId="37" applyFill="1" applyBorder="1" applyAlignment="1" applyProtection="1">
      <alignment horizontal="left" vertical="center"/>
      <protection locked="0"/>
    </xf>
    <xf numFmtId="0" fontId="3" fillId="3" borderId="2"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17" fillId="2" borderId="0" xfId="0" applyFont="1" applyFill="1" applyAlignment="1">
      <alignment horizontal="left" vertical="center" wrapText="1"/>
    </xf>
    <xf numFmtId="0" fontId="10" fillId="4" borderId="15" xfId="0" applyFont="1" applyFill="1" applyBorder="1" applyAlignment="1">
      <alignment horizontal="center" vertical="center"/>
    </xf>
    <xf numFmtId="0" fontId="12" fillId="4" borderId="18" xfId="0" applyFont="1" applyFill="1" applyBorder="1" applyAlignment="1">
      <alignment horizontal="center" vertical="center"/>
    </xf>
    <xf numFmtId="0" fontId="10" fillId="4" borderId="16" xfId="0" applyFont="1" applyFill="1" applyBorder="1" applyAlignment="1">
      <alignment horizontal="center" vertical="center"/>
    </xf>
    <xf numFmtId="0" fontId="12" fillId="4" borderId="19" xfId="0" applyFont="1" applyFill="1" applyBorder="1" applyAlignment="1">
      <alignment horizontal="center" vertical="center"/>
    </xf>
    <xf numFmtId="0" fontId="10" fillId="4" borderId="30"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3" fillId="3" borderId="2"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0" fillId="4" borderId="15" xfId="0" applyFont="1" applyFill="1" applyBorder="1" applyAlignment="1">
      <alignment horizontal="left" vertical="center"/>
    </xf>
    <xf numFmtId="0" fontId="10" fillId="4" borderId="18" xfId="0" applyFont="1" applyFill="1" applyBorder="1" applyAlignment="1">
      <alignment horizontal="left" vertical="center"/>
    </xf>
    <xf numFmtId="14" fontId="10" fillId="4" borderId="26" xfId="0" applyNumberFormat="1" applyFont="1" applyFill="1" applyBorder="1" applyAlignment="1">
      <alignment horizontal="center" vertical="center"/>
    </xf>
    <xf numFmtId="14" fontId="10" fillId="4" borderId="27" xfId="0" applyNumberFormat="1" applyFont="1" applyFill="1" applyBorder="1" applyAlignment="1">
      <alignment horizontal="center" vertical="center"/>
    </xf>
    <xf numFmtId="0" fontId="10" fillId="4" borderId="15" xfId="0" quotePrefix="1" applyFont="1" applyFill="1" applyBorder="1" applyAlignment="1">
      <alignment horizontal="left" vertical="center"/>
    </xf>
  </cellXfs>
  <cellStyles count="38">
    <cellStyle name="Comma" xfId="36" builtinId="3"/>
    <cellStyle name="Currency" xfId="35"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Hyperlink" xfId="1" builtinId="8"/>
    <cellStyle name="Normal" xfId="0" builtinId="0"/>
    <cellStyle name="Normal 2" xfId="2" xr:uid="{00000000-0005-0000-0000-000023000000}"/>
    <cellStyle name="Normal 3" xfId="37" xr:uid="{00000000-0005-0000-0000-000024000000}"/>
    <cellStyle name="Percent" xfId="3"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zoomScaleNormal="100" zoomScalePageLayoutView="150" workbookViewId="0">
      <selection activeCell="B2" sqref="B2"/>
    </sheetView>
  </sheetViews>
  <sheetFormatPr defaultColWidth="9.140625" defaultRowHeight="18" customHeight="1" x14ac:dyDescent="0.2"/>
  <cols>
    <col min="1" max="1" width="26.28515625" style="1" customWidth="1"/>
    <col min="2" max="2" width="70.5703125" style="1" customWidth="1"/>
    <col min="3" max="3" width="11.42578125" style="1" customWidth="1"/>
    <col min="4" max="16384" width="9.140625" style="1"/>
  </cols>
  <sheetData>
    <row r="1" spans="1:7" ht="18" customHeight="1" x14ac:dyDescent="0.2">
      <c r="A1" s="5"/>
      <c r="B1" s="5"/>
      <c r="C1" s="5"/>
      <c r="D1" s="5"/>
      <c r="E1" s="5"/>
      <c r="F1" s="5"/>
    </row>
    <row r="2" spans="1:7" ht="18" customHeight="1" x14ac:dyDescent="0.2">
      <c r="A2" s="12" t="s">
        <v>5</v>
      </c>
      <c r="B2" s="58"/>
      <c r="C2" s="59" t="s">
        <v>11</v>
      </c>
      <c r="D2" s="26"/>
      <c r="E2" s="26"/>
      <c r="F2" s="26"/>
    </row>
    <row r="3" spans="1:7" ht="18" customHeight="1" x14ac:dyDescent="0.2">
      <c r="A3" s="12" t="s">
        <v>12</v>
      </c>
      <c r="B3" s="58"/>
      <c r="C3" s="59" t="s">
        <v>23</v>
      </c>
      <c r="D3" s="26"/>
      <c r="E3" s="26"/>
      <c r="F3" s="26"/>
    </row>
    <row r="4" spans="1:7" ht="18" customHeight="1" x14ac:dyDescent="0.2">
      <c r="A4" s="12" t="s">
        <v>13</v>
      </c>
      <c r="B4" s="58"/>
      <c r="C4" s="26"/>
      <c r="D4" s="26"/>
      <c r="E4" s="26"/>
      <c r="F4" s="26"/>
    </row>
    <row r="5" spans="1:7" ht="18" customHeight="1" x14ac:dyDescent="0.2">
      <c r="A5" s="12" t="s">
        <v>7</v>
      </c>
      <c r="B5" s="58"/>
      <c r="C5" s="26"/>
      <c r="D5" s="26"/>
      <c r="E5" s="26"/>
      <c r="F5" s="26"/>
    </row>
    <row r="6" spans="1:7" ht="18" customHeight="1" x14ac:dyDescent="0.2">
      <c r="A6" s="12" t="s">
        <v>14</v>
      </c>
      <c r="B6" s="58"/>
      <c r="C6" s="26"/>
      <c r="D6" s="26"/>
      <c r="E6" s="26"/>
      <c r="F6" s="26"/>
    </row>
    <row r="7" spans="1:7" ht="18" customHeight="1" x14ac:dyDescent="0.2">
      <c r="A7" s="12" t="s">
        <v>15</v>
      </c>
      <c r="B7" s="58"/>
      <c r="C7" s="26"/>
      <c r="D7" s="26"/>
      <c r="E7" s="26"/>
      <c r="F7" s="26"/>
    </row>
    <row r="8" spans="1:7" ht="18" customHeight="1" x14ac:dyDescent="0.2">
      <c r="A8" s="12" t="s">
        <v>6</v>
      </c>
      <c r="B8" s="60"/>
      <c r="C8" s="26"/>
      <c r="D8" s="26"/>
      <c r="E8" s="26"/>
      <c r="F8" s="26"/>
    </row>
    <row r="9" spans="1:7" ht="18" customHeight="1" x14ac:dyDescent="0.2">
      <c r="A9" s="12" t="s">
        <v>16</v>
      </c>
      <c r="B9" s="61"/>
      <c r="C9" s="26"/>
      <c r="D9" s="26"/>
      <c r="E9" s="26"/>
      <c r="F9" s="26"/>
    </row>
    <row r="10" spans="1:7" ht="18" customHeight="1" x14ac:dyDescent="0.2">
      <c r="A10" s="12" t="s">
        <v>8</v>
      </c>
      <c r="B10" s="62"/>
      <c r="C10" s="26"/>
      <c r="D10" s="26"/>
      <c r="E10" s="26"/>
      <c r="F10" s="26"/>
    </row>
    <row r="11" spans="1:7" ht="18" customHeight="1" x14ac:dyDescent="0.2">
      <c r="A11" s="12" t="s">
        <v>194</v>
      </c>
      <c r="B11" s="127"/>
      <c r="C11" s="5"/>
      <c r="D11" s="5"/>
      <c r="E11" s="5"/>
      <c r="F11" s="5"/>
    </row>
    <row r="12" spans="1:7" ht="18" customHeight="1" x14ac:dyDescent="0.2">
      <c r="D12" s="3"/>
      <c r="E12" s="3"/>
      <c r="F12" s="3"/>
      <c r="G12" s="4"/>
    </row>
    <row r="13" spans="1:7" ht="18" customHeight="1" x14ac:dyDescent="0.2">
      <c r="A13" s="8" t="s">
        <v>26</v>
      </c>
      <c r="B13" s="3"/>
      <c r="C13" s="3"/>
      <c r="D13" s="3"/>
      <c r="E13" s="3"/>
      <c r="F13" s="3"/>
      <c r="G13" s="4"/>
    </row>
    <row r="14" spans="1:7" ht="18" customHeight="1" x14ac:dyDescent="0.2">
      <c r="A14" s="8" t="s">
        <v>27</v>
      </c>
      <c r="B14" s="3"/>
      <c r="C14" s="3"/>
      <c r="D14" s="3"/>
      <c r="E14" s="3"/>
      <c r="F14" s="3"/>
      <c r="G14" s="4"/>
    </row>
    <row r="15" spans="1:7" s="17" customFormat="1" ht="18" customHeight="1" x14ac:dyDescent="0.2">
      <c r="A15" s="5"/>
      <c r="B15" s="3"/>
      <c r="C15" s="3"/>
      <c r="D15" s="57"/>
      <c r="E15" s="57"/>
      <c r="F15" s="57"/>
    </row>
    <row r="16" spans="1:7" s="17" customFormat="1" ht="18" customHeight="1" x14ac:dyDescent="0.2">
      <c r="A16" s="63" t="s">
        <v>156</v>
      </c>
      <c r="B16" s="57"/>
      <c r="C16" s="57"/>
      <c r="D16" s="57"/>
      <c r="E16" s="57"/>
      <c r="F16" s="57"/>
    </row>
    <row r="17" s="17" customFormat="1" ht="18" customHeight="1" x14ac:dyDescent="0.2"/>
    <row r="18" s="17" customFormat="1" ht="18" customHeight="1" x14ac:dyDescent="0.2"/>
    <row r="19" s="17" customFormat="1" ht="15" customHeight="1" x14ac:dyDescent="0.2"/>
    <row r="20" s="17" customFormat="1" ht="15" customHeight="1" x14ac:dyDescent="0.2"/>
    <row r="21" s="17" customFormat="1" ht="15" customHeight="1" x14ac:dyDescent="0.2"/>
    <row r="22" s="17" customFormat="1" ht="18" customHeight="1" x14ac:dyDescent="0.2"/>
  </sheetData>
  <phoneticPr fontId="0" type="noConversion"/>
  <pageMargins left="0" right="0" top="1" bottom="1" header="0.5" footer="0.5"/>
  <pageSetup scale="96" orientation="landscape" verticalDpi="464"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07"/>
  <sheetViews>
    <sheetView showGridLines="0" workbookViewId="0">
      <selection activeCell="B6" sqref="B6"/>
    </sheetView>
  </sheetViews>
  <sheetFormatPr defaultColWidth="9.140625" defaultRowHeight="12.75" x14ac:dyDescent="0.2"/>
  <cols>
    <col min="1" max="1" width="12.5703125" bestFit="1" customWidth="1"/>
    <col min="2" max="3" width="13" customWidth="1"/>
    <col min="5" max="5" width="18.5703125" customWidth="1"/>
    <col min="6" max="10" width="20.7109375" customWidth="1"/>
    <col min="11" max="11" width="18.5703125" customWidth="1"/>
  </cols>
  <sheetData>
    <row r="1" spans="1:14" s="1" customFormat="1" ht="18" customHeight="1" x14ac:dyDescent="0.2">
      <c r="A1" s="55" t="s">
        <v>28</v>
      </c>
      <c r="B1" s="5"/>
      <c r="C1" s="5"/>
      <c r="D1" s="5"/>
      <c r="E1" s="5"/>
      <c r="F1" s="5"/>
      <c r="G1" s="5"/>
      <c r="H1" s="5"/>
      <c r="I1" s="5"/>
      <c r="J1" s="5"/>
      <c r="K1" s="5"/>
      <c r="L1" s="5"/>
      <c r="M1" s="5"/>
      <c r="N1" s="5"/>
    </row>
    <row r="2" spans="1:14" s="1" customFormat="1" ht="18" customHeight="1" x14ac:dyDescent="0.2">
      <c r="A2" s="8" t="s">
        <v>27</v>
      </c>
      <c r="B2" s="5"/>
      <c r="C2" s="5"/>
      <c r="D2" s="5"/>
      <c r="E2" s="5"/>
      <c r="F2" s="5"/>
      <c r="G2" s="5"/>
      <c r="H2" s="5"/>
      <c r="I2" s="5"/>
      <c r="J2" s="5"/>
      <c r="K2" s="5"/>
      <c r="L2" s="5"/>
      <c r="M2" s="5"/>
      <c r="N2" s="5"/>
    </row>
    <row r="3" spans="1:14" s="1" customFormat="1" ht="18" customHeight="1" x14ac:dyDescent="0.2">
      <c r="A3" s="92" t="s">
        <v>29</v>
      </c>
      <c r="B3" s="92"/>
      <c r="C3" s="92"/>
      <c r="D3" s="92"/>
      <c r="E3" s="92"/>
      <c r="F3" s="92"/>
      <c r="G3" s="92"/>
      <c r="H3" s="92"/>
      <c r="I3" s="92"/>
      <c r="J3" s="92"/>
      <c r="K3" s="92"/>
      <c r="L3" s="92"/>
      <c r="M3" s="92"/>
      <c r="N3" s="92"/>
    </row>
    <row r="4" spans="1:14" s="1" customFormat="1" ht="18" customHeight="1" x14ac:dyDescent="0.2">
      <c r="A4" s="65"/>
      <c r="B4" s="65"/>
      <c r="C4" s="65"/>
      <c r="D4" s="65"/>
      <c r="E4" s="65"/>
      <c r="F4" s="65"/>
      <c r="G4" s="65"/>
      <c r="H4" s="65"/>
      <c r="I4" s="65"/>
      <c r="J4" s="65"/>
      <c r="K4" s="65"/>
      <c r="L4" s="65"/>
      <c r="M4" s="65"/>
      <c r="N4" s="65"/>
    </row>
    <row r="5" spans="1:14" ht="36" customHeight="1" x14ac:dyDescent="0.2">
      <c r="A5" s="76" t="s">
        <v>1</v>
      </c>
      <c r="B5" s="77" t="s">
        <v>24</v>
      </c>
      <c r="C5" s="78" t="s">
        <v>30</v>
      </c>
      <c r="D5" s="66"/>
      <c r="E5" s="38" t="s">
        <v>64</v>
      </c>
      <c r="F5" s="37" t="s">
        <v>63</v>
      </c>
      <c r="G5" s="37" t="s">
        <v>62</v>
      </c>
      <c r="H5" s="37" t="s">
        <v>215</v>
      </c>
      <c r="I5" s="37" t="s">
        <v>171</v>
      </c>
      <c r="J5" s="37" t="str">
        <f>'Portfolio Construction (5)'!$B$5 &amp; " Drawdown %"</f>
        <v>Russell 2500 Growth Drawdown %</v>
      </c>
      <c r="K5" s="65"/>
      <c r="L5" s="15"/>
      <c r="M5" s="15"/>
      <c r="N5" s="15"/>
    </row>
    <row r="6" spans="1:14" ht="18" customHeight="1" x14ac:dyDescent="0.2">
      <c r="A6" s="67">
        <v>32904</v>
      </c>
      <c r="B6" s="81"/>
      <c r="C6" s="81"/>
      <c r="D6" s="68"/>
      <c r="E6" s="50">
        <v>1</v>
      </c>
      <c r="F6" s="81"/>
      <c r="G6" s="82"/>
      <c r="H6" s="83"/>
      <c r="I6" s="83"/>
      <c r="J6" s="81"/>
      <c r="K6" s="65"/>
      <c r="L6" s="15"/>
      <c r="M6" s="15"/>
      <c r="N6" s="15"/>
    </row>
    <row r="7" spans="1:14" ht="18" customHeight="1" x14ac:dyDescent="0.2">
      <c r="A7" s="67">
        <v>32932</v>
      </c>
      <c r="B7" s="81"/>
      <c r="C7" s="81"/>
      <c r="D7" s="66"/>
      <c r="E7" s="51">
        <v>2</v>
      </c>
      <c r="F7" s="81"/>
      <c r="G7" s="82"/>
      <c r="H7" s="83"/>
      <c r="I7" s="83"/>
      <c r="J7" s="81"/>
      <c r="K7" s="65"/>
      <c r="L7" s="15"/>
      <c r="M7" s="15"/>
      <c r="N7" s="15"/>
    </row>
    <row r="8" spans="1:14" ht="18" customHeight="1" x14ac:dyDescent="0.2">
      <c r="A8" s="67">
        <v>32963</v>
      </c>
      <c r="B8" s="81"/>
      <c r="C8" s="81"/>
      <c r="D8" s="66"/>
      <c r="E8" s="51">
        <v>3</v>
      </c>
      <c r="F8" s="81"/>
      <c r="G8" s="82"/>
      <c r="H8" s="83"/>
      <c r="I8" s="83"/>
      <c r="J8" s="81"/>
      <c r="K8" s="65"/>
      <c r="L8" s="15"/>
      <c r="M8" s="15"/>
      <c r="N8" s="15"/>
    </row>
    <row r="9" spans="1:14" ht="18" customHeight="1" x14ac:dyDescent="0.2">
      <c r="A9" s="67">
        <v>32993</v>
      </c>
      <c r="B9" s="81"/>
      <c r="C9" s="81"/>
      <c r="D9" s="66"/>
      <c r="E9" s="51">
        <v>4</v>
      </c>
      <c r="F9" s="81"/>
      <c r="G9" s="82"/>
      <c r="H9" s="83"/>
      <c r="I9" s="83"/>
      <c r="J9" s="81"/>
      <c r="K9" s="65"/>
      <c r="L9" s="15"/>
      <c r="M9" s="15"/>
      <c r="N9" s="15"/>
    </row>
    <row r="10" spans="1:14" ht="18" customHeight="1" x14ac:dyDescent="0.2">
      <c r="A10" s="67">
        <v>33024</v>
      </c>
      <c r="B10" s="81"/>
      <c r="C10" s="81"/>
      <c r="D10" s="66"/>
      <c r="E10" s="51">
        <v>5</v>
      </c>
      <c r="F10" s="81"/>
      <c r="G10" s="82"/>
      <c r="H10" s="83"/>
      <c r="I10" s="83"/>
      <c r="J10" s="81"/>
      <c r="K10" s="65"/>
      <c r="L10" s="15"/>
      <c r="M10" s="15"/>
      <c r="N10" s="15"/>
    </row>
    <row r="11" spans="1:14" ht="18" customHeight="1" x14ac:dyDescent="0.2">
      <c r="A11" s="67">
        <v>33054</v>
      </c>
      <c r="B11" s="81"/>
      <c r="C11" s="81"/>
      <c r="D11" s="66"/>
      <c r="E11" s="66"/>
      <c r="F11" s="66"/>
      <c r="G11" s="66"/>
      <c r="H11" s="66"/>
      <c r="I11" s="66"/>
      <c r="J11" s="66"/>
      <c r="K11" s="65"/>
      <c r="L11" s="66"/>
      <c r="M11" s="66"/>
      <c r="N11" s="66"/>
    </row>
    <row r="12" spans="1:14" ht="18" customHeight="1" x14ac:dyDescent="0.2">
      <c r="A12" s="67">
        <v>33085</v>
      </c>
      <c r="B12" s="81"/>
      <c r="C12" s="81"/>
      <c r="D12" s="66"/>
      <c r="E12" s="15"/>
      <c r="F12" s="15"/>
      <c r="G12" s="15"/>
      <c r="H12" s="15"/>
      <c r="I12" s="15"/>
      <c r="J12" s="66"/>
      <c r="K12" s="66"/>
      <c r="L12" s="66"/>
      <c r="M12" s="66"/>
      <c r="N12" s="66"/>
    </row>
    <row r="13" spans="1:14" ht="18" customHeight="1" x14ac:dyDescent="0.2">
      <c r="A13" s="67">
        <v>33116</v>
      </c>
      <c r="B13" s="81"/>
      <c r="C13" s="81"/>
      <c r="D13" s="66"/>
      <c r="E13" s="196" t="s">
        <v>10</v>
      </c>
      <c r="F13" s="196"/>
      <c r="G13" s="196"/>
      <c r="H13" s="196"/>
      <c r="I13" s="196"/>
      <c r="J13" s="66"/>
      <c r="K13" s="15"/>
      <c r="L13" s="15"/>
      <c r="M13" s="15"/>
      <c r="N13" s="15"/>
    </row>
    <row r="14" spans="1:14" ht="18" customHeight="1" x14ac:dyDescent="0.2">
      <c r="A14" s="67">
        <v>33146</v>
      </c>
      <c r="B14" s="81"/>
      <c r="C14" s="81"/>
      <c r="D14" s="66"/>
      <c r="E14" s="239"/>
      <c r="F14" s="240"/>
      <c r="G14" s="240"/>
      <c r="H14" s="240"/>
      <c r="I14" s="241"/>
      <c r="J14" s="66"/>
      <c r="K14" s="15"/>
      <c r="L14" s="15"/>
      <c r="M14" s="15"/>
      <c r="N14" s="15"/>
    </row>
    <row r="15" spans="1:14" ht="18" customHeight="1" x14ac:dyDescent="0.2">
      <c r="A15" s="67">
        <v>33177</v>
      </c>
      <c r="B15" s="81"/>
      <c r="C15" s="81"/>
      <c r="D15" s="66"/>
      <c r="E15" s="242"/>
      <c r="F15" s="243"/>
      <c r="G15" s="243"/>
      <c r="H15" s="243"/>
      <c r="I15" s="244"/>
      <c r="J15" s="66"/>
      <c r="K15" s="15"/>
      <c r="L15" s="15"/>
      <c r="M15" s="15"/>
      <c r="N15" s="15"/>
    </row>
    <row r="16" spans="1:14" ht="18" customHeight="1" x14ac:dyDescent="0.2">
      <c r="A16" s="67">
        <v>33207</v>
      </c>
      <c r="B16" s="81"/>
      <c r="C16" s="81"/>
      <c r="D16" s="66"/>
      <c r="E16" s="242"/>
      <c r="F16" s="243"/>
      <c r="G16" s="243"/>
      <c r="H16" s="243"/>
      <c r="I16" s="244"/>
      <c r="J16" s="66"/>
      <c r="K16" s="15"/>
      <c r="L16" s="15"/>
      <c r="M16" s="15"/>
      <c r="N16" s="15"/>
    </row>
    <row r="17" spans="1:14" ht="18" customHeight="1" x14ac:dyDescent="0.2">
      <c r="A17" s="67">
        <v>33238</v>
      </c>
      <c r="B17" s="81"/>
      <c r="C17" s="81"/>
      <c r="D17" s="66"/>
      <c r="E17" s="242"/>
      <c r="F17" s="243"/>
      <c r="G17" s="243"/>
      <c r="H17" s="243"/>
      <c r="I17" s="244"/>
      <c r="J17" s="66"/>
      <c r="K17" s="15"/>
      <c r="L17" s="15"/>
      <c r="M17" s="15"/>
      <c r="N17" s="15"/>
    </row>
    <row r="18" spans="1:14" ht="18" customHeight="1" x14ac:dyDescent="0.2">
      <c r="A18" s="67">
        <v>33269</v>
      </c>
      <c r="B18" s="81"/>
      <c r="C18" s="81"/>
      <c r="D18" s="66"/>
      <c r="E18" s="242"/>
      <c r="F18" s="243"/>
      <c r="G18" s="243"/>
      <c r="H18" s="243"/>
      <c r="I18" s="244"/>
      <c r="J18" s="66"/>
      <c r="K18" s="15"/>
      <c r="L18" s="15"/>
      <c r="M18" s="15"/>
      <c r="N18" s="15"/>
    </row>
    <row r="19" spans="1:14" ht="18" customHeight="1" x14ac:dyDescent="0.2">
      <c r="A19" s="67">
        <v>33297</v>
      </c>
      <c r="B19" s="81"/>
      <c r="C19" s="81"/>
      <c r="D19" s="66"/>
      <c r="E19" s="242"/>
      <c r="F19" s="243"/>
      <c r="G19" s="243"/>
      <c r="H19" s="243"/>
      <c r="I19" s="244"/>
      <c r="J19" s="66"/>
      <c r="K19" s="15"/>
      <c r="L19" s="15"/>
      <c r="M19" s="15"/>
      <c r="N19" s="15"/>
    </row>
    <row r="20" spans="1:14" ht="18" customHeight="1" x14ac:dyDescent="0.2">
      <c r="A20" s="67">
        <v>33328</v>
      </c>
      <c r="B20" s="81"/>
      <c r="C20" s="81"/>
      <c r="D20" s="66"/>
      <c r="E20" s="242"/>
      <c r="F20" s="243"/>
      <c r="G20" s="243"/>
      <c r="H20" s="243"/>
      <c r="I20" s="244"/>
      <c r="J20" s="66"/>
      <c r="K20" s="15"/>
      <c r="L20" s="15"/>
      <c r="M20" s="15"/>
      <c r="N20" s="15"/>
    </row>
    <row r="21" spans="1:14" ht="18" customHeight="1" x14ac:dyDescent="0.2">
      <c r="A21" s="67">
        <v>33358</v>
      </c>
      <c r="B21" s="81"/>
      <c r="C21" s="81"/>
      <c r="D21" s="66"/>
      <c r="E21" s="242"/>
      <c r="F21" s="243"/>
      <c r="G21" s="243"/>
      <c r="H21" s="243"/>
      <c r="I21" s="244"/>
      <c r="J21" s="66"/>
      <c r="K21" s="15"/>
      <c r="L21" s="15"/>
      <c r="M21" s="15"/>
      <c r="N21" s="15"/>
    </row>
    <row r="22" spans="1:14" ht="18" customHeight="1" x14ac:dyDescent="0.2">
      <c r="A22" s="67">
        <v>33389</v>
      </c>
      <c r="B22" s="81"/>
      <c r="C22" s="81"/>
      <c r="D22" s="66"/>
      <c r="E22" s="242"/>
      <c r="F22" s="243"/>
      <c r="G22" s="243"/>
      <c r="H22" s="243"/>
      <c r="I22" s="244"/>
      <c r="J22" s="66"/>
      <c r="K22" s="15"/>
      <c r="L22" s="15"/>
      <c r="M22" s="15"/>
      <c r="N22" s="15"/>
    </row>
    <row r="23" spans="1:14" ht="18" customHeight="1" x14ac:dyDescent="0.2">
      <c r="A23" s="67">
        <v>33419</v>
      </c>
      <c r="B23" s="81"/>
      <c r="C23" s="81"/>
      <c r="D23" s="66"/>
      <c r="E23" s="242"/>
      <c r="F23" s="243"/>
      <c r="G23" s="243"/>
      <c r="H23" s="243"/>
      <c r="I23" s="244"/>
      <c r="J23" s="66"/>
      <c r="K23" s="15"/>
      <c r="L23" s="15"/>
      <c r="M23" s="15"/>
      <c r="N23" s="15"/>
    </row>
    <row r="24" spans="1:14" ht="18" customHeight="1" x14ac:dyDescent="0.2">
      <c r="A24" s="67">
        <v>33450</v>
      </c>
      <c r="B24" s="81"/>
      <c r="C24" s="81"/>
      <c r="D24" s="66"/>
      <c r="E24" s="242"/>
      <c r="F24" s="243"/>
      <c r="G24" s="243"/>
      <c r="H24" s="243"/>
      <c r="I24" s="244"/>
      <c r="J24" s="66"/>
      <c r="K24" s="15"/>
      <c r="L24" s="15"/>
      <c r="M24" s="15"/>
      <c r="N24" s="15"/>
    </row>
    <row r="25" spans="1:14" ht="18" customHeight="1" x14ac:dyDescent="0.2">
      <c r="A25" s="67">
        <v>33481</v>
      </c>
      <c r="B25" s="81"/>
      <c r="C25" s="81"/>
      <c r="D25" s="66"/>
      <c r="E25" s="242"/>
      <c r="F25" s="243"/>
      <c r="G25" s="243"/>
      <c r="H25" s="243"/>
      <c r="I25" s="244"/>
      <c r="J25" s="66"/>
      <c r="K25" s="15"/>
      <c r="L25" s="15"/>
      <c r="M25" s="15"/>
      <c r="N25" s="15"/>
    </row>
    <row r="26" spans="1:14" ht="18" customHeight="1" x14ac:dyDescent="0.2">
      <c r="A26" s="67">
        <v>33511</v>
      </c>
      <c r="B26" s="81"/>
      <c r="C26" s="81"/>
      <c r="D26" s="66"/>
      <c r="E26" s="242"/>
      <c r="F26" s="243"/>
      <c r="G26" s="243"/>
      <c r="H26" s="243"/>
      <c r="I26" s="244"/>
      <c r="J26" s="66"/>
      <c r="K26" s="15"/>
      <c r="L26" s="15"/>
      <c r="M26" s="15"/>
      <c r="N26" s="15"/>
    </row>
    <row r="27" spans="1:14" ht="18" customHeight="1" x14ac:dyDescent="0.2">
      <c r="A27" s="67">
        <v>33542</v>
      </c>
      <c r="B27" s="81"/>
      <c r="C27" s="81"/>
      <c r="D27" s="66"/>
      <c r="E27" s="242"/>
      <c r="F27" s="243"/>
      <c r="G27" s="243"/>
      <c r="H27" s="243"/>
      <c r="I27" s="244"/>
      <c r="J27" s="66"/>
      <c r="K27" s="15"/>
      <c r="L27" s="15"/>
      <c r="M27" s="15"/>
      <c r="N27" s="15"/>
    </row>
    <row r="28" spans="1:14" ht="18" customHeight="1" x14ac:dyDescent="0.2">
      <c r="A28" s="67">
        <v>33572</v>
      </c>
      <c r="B28" s="81"/>
      <c r="C28" s="81"/>
      <c r="D28" s="66"/>
      <c r="E28" s="242"/>
      <c r="F28" s="243"/>
      <c r="G28" s="243"/>
      <c r="H28" s="243"/>
      <c r="I28" s="244"/>
      <c r="J28" s="66"/>
      <c r="K28" s="15"/>
      <c r="L28" s="15"/>
      <c r="M28" s="15"/>
      <c r="N28" s="15"/>
    </row>
    <row r="29" spans="1:14" ht="18" customHeight="1" x14ac:dyDescent="0.2">
      <c r="A29" s="67">
        <v>33603</v>
      </c>
      <c r="B29" s="81"/>
      <c r="C29" s="81"/>
      <c r="D29" s="66"/>
      <c r="E29" s="242"/>
      <c r="F29" s="243"/>
      <c r="G29" s="243"/>
      <c r="H29" s="243"/>
      <c r="I29" s="244"/>
      <c r="J29" s="66"/>
      <c r="K29" s="15"/>
      <c r="L29" s="15"/>
      <c r="M29" s="15"/>
      <c r="N29" s="15"/>
    </row>
    <row r="30" spans="1:14" ht="18" customHeight="1" x14ac:dyDescent="0.2">
      <c r="A30" s="67">
        <v>33634</v>
      </c>
      <c r="B30" s="81"/>
      <c r="C30" s="81"/>
      <c r="D30" s="66"/>
      <c r="E30" s="242"/>
      <c r="F30" s="243"/>
      <c r="G30" s="243"/>
      <c r="H30" s="243"/>
      <c r="I30" s="244"/>
      <c r="J30" s="66"/>
      <c r="K30" s="15"/>
      <c r="L30" s="15"/>
      <c r="M30" s="15"/>
      <c r="N30" s="15"/>
    </row>
    <row r="31" spans="1:14" ht="18" customHeight="1" x14ac:dyDescent="0.2">
      <c r="A31" s="67">
        <v>33663</v>
      </c>
      <c r="B31" s="81"/>
      <c r="C31" s="81"/>
      <c r="D31" s="66"/>
      <c r="E31" s="245"/>
      <c r="F31" s="246"/>
      <c r="G31" s="246"/>
      <c r="H31" s="246"/>
      <c r="I31" s="247"/>
      <c r="J31" s="66"/>
      <c r="K31" s="15"/>
      <c r="L31" s="15"/>
      <c r="M31" s="15"/>
      <c r="N31" s="15"/>
    </row>
    <row r="32" spans="1:14" ht="18" customHeight="1" x14ac:dyDescent="0.2">
      <c r="A32" s="67">
        <v>33694</v>
      </c>
      <c r="B32" s="81"/>
      <c r="C32" s="81"/>
      <c r="D32" s="66"/>
      <c r="E32" s="66"/>
      <c r="F32" s="66"/>
      <c r="G32" s="66"/>
      <c r="H32" s="66"/>
      <c r="I32" s="66"/>
      <c r="J32" s="66"/>
      <c r="K32" s="66"/>
      <c r="L32" s="66"/>
      <c r="M32" s="66"/>
      <c r="N32" s="66"/>
    </row>
    <row r="33" spans="1:14" ht="18" customHeight="1" x14ac:dyDescent="0.2">
      <c r="A33" s="67">
        <v>33724</v>
      </c>
      <c r="B33" s="81"/>
      <c r="C33" s="81"/>
      <c r="D33" s="66"/>
      <c r="E33" s="66"/>
      <c r="F33" s="66"/>
      <c r="G33" s="66"/>
      <c r="H33" s="66"/>
      <c r="I33" s="66"/>
      <c r="J33" s="66"/>
      <c r="K33" s="66"/>
      <c r="L33" s="66"/>
      <c r="M33" s="66"/>
      <c r="N33" s="66"/>
    </row>
    <row r="34" spans="1:14" ht="18" customHeight="1" x14ac:dyDescent="0.2">
      <c r="A34" s="67">
        <v>33755</v>
      </c>
      <c r="B34" s="81"/>
      <c r="C34" s="81"/>
      <c r="D34" s="66"/>
      <c r="E34" s="66"/>
      <c r="F34" s="66"/>
      <c r="G34" s="66"/>
      <c r="H34" s="66"/>
      <c r="I34" s="66"/>
      <c r="J34" s="66"/>
      <c r="K34" s="66"/>
      <c r="L34" s="66"/>
      <c r="M34" s="66"/>
      <c r="N34" s="66"/>
    </row>
    <row r="35" spans="1:14" ht="18" customHeight="1" x14ac:dyDescent="0.2">
      <c r="A35" s="67">
        <v>33785</v>
      </c>
      <c r="B35" s="81"/>
      <c r="C35" s="81"/>
      <c r="D35" s="66"/>
      <c r="E35" s="66"/>
      <c r="F35" s="66"/>
      <c r="G35" s="66"/>
      <c r="H35" s="66"/>
      <c r="I35" s="66"/>
      <c r="J35" s="66"/>
      <c r="K35" s="66"/>
      <c r="L35" s="66"/>
      <c r="M35" s="66"/>
      <c r="N35" s="66"/>
    </row>
    <row r="36" spans="1:14" ht="18" customHeight="1" x14ac:dyDescent="0.2">
      <c r="A36" s="67">
        <v>33816</v>
      </c>
      <c r="B36" s="81"/>
      <c r="C36" s="81"/>
      <c r="D36" s="66"/>
      <c r="E36" s="66"/>
      <c r="F36" s="66"/>
      <c r="G36" s="66"/>
      <c r="H36" s="66"/>
      <c r="I36" s="66"/>
      <c r="J36" s="66"/>
      <c r="K36" s="66"/>
      <c r="L36" s="66"/>
      <c r="M36" s="66"/>
      <c r="N36" s="66"/>
    </row>
    <row r="37" spans="1:14" ht="18" customHeight="1" x14ac:dyDescent="0.2">
      <c r="A37" s="67">
        <v>33847</v>
      </c>
      <c r="B37" s="81"/>
      <c r="C37" s="81"/>
      <c r="D37" s="66"/>
      <c r="E37" s="66"/>
      <c r="F37" s="66"/>
      <c r="G37" s="66"/>
      <c r="H37" s="66"/>
      <c r="I37" s="66"/>
      <c r="J37" s="66"/>
      <c r="K37" s="66"/>
      <c r="L37" s="66"/>
      <c r="M37" s="66"/>
      <c r="N37" s="66"/>
    </row>
    <row r="38" spans="1:14" ht="18" customHeight="1" x14ac:dyDescent="0.2">
      <c r="A38" s="67">
        <v>33877</v>
      </c>
      <c r="B38" s="81"/>
      <c r="C38" s="81"/>
      <c r="D38" s="66"/>
      <c r="E38" s="66"/>
      <c r="F38" s="66"/>
      <c r="G38" s="66"/>
      <c r="H38" s="66"/>
      <c r="I38" s="66"/>
      <c r="J38" s="66"/>
      <c r="K38" s="66"/>
      <c r="L38" s="66"/>
      <c r="M38" s="66"/>
      <c r="N38" s="66"/>
    </row>
    <row r="39" spans="1:14" ht="18" customHeight="1" x14ac:dyDescent="0.2">
      <c r="A39" s="67">
        <v>33908</v>
      </c>
      <c r="B39" s="81"/>
      <c r="C39" s="81"/>
      <c r="D39" s="66"/>
      <c r="E39" s="66"/>
      <c r="F39" s="66"/>
      <c r="G39" s="66"/>
      <c r="H39" s="66"/>
      <c r="I39" s="66"/>
      <c r="J39" s="66"/>
      <c r="K39" s="66"/>
      <c r="L39" s="66"/>
      <c r="M39" s="66"/>
      <c r="N39" s="66"/>
    </row>
    <row r="40" spans="1:14" ht="18" customHeight="1" x14ac:dyDescent="0.2">
      <c r="A40" s="67">
        <v>33938</v>
      </c>
      <c r="B40" s="81"/>
      <c r="C40" s="81"/>
      <c r="D40" s="66"/>
      <c r="E40" s="66"/>
      <c r="F40" s="66"/>
      <c r="G40" s="66"/>
      <c r="H40" s="66"/>
      <c r="I40" s="66"/>
      <c r="J40" s="66"/>
      <c r="K40" s="66"/>
      <c r="L40" s="66"/>
      <c r="M40" s="66"/>
      <c r="N40" s="66"/>
    </row>
    <row r="41" spans="1:14" ht="18" customHeight="1" x14ac:dyDescent="0.2">
      <c r="A41" s="67">
        <v>33969</v>
      </c>
      <c r="B41" s="81"/>
      <c r="C41" s="81"/>
      <c r="D41" s="66"/>
      <c r="E41" s="66"/>
      <c r="F41" s="66"/>
      <c r="G41" s="66"/>
      <c r="H41" s="66"/>
      <c r="I41" s="66"/>
      <c r="J41" s="66"/>
      <c r="K41" s="66"/>
      <c r="L41" s="66"/>
      <c r="M41" s="66"/>
      <c r="N41" s="66"/>
    </row>
    <row r="42" spans="1:14" ht="18" customHeight="1" x14ac:dyDescent="0.2">
      <c r="A42" s="67">
        <v>34000</v>
      </c>
      <c r="B42" s="81"/>
      <c r="C42" s="81"/>
      <c r="D42" s="66"/>
      <c r="E42" s="66"/>
      <c r="F42" s="66"/>
      <c r="G42" s="66"/>
      <c r="H42" s="66"/>
      <c r="I42" s="66"/>
      <c r="J42" s="66"/>
      <c r="K42" s="66"/>
      <c r="L42" s="66"/>
      <c r="M42" s="66"/>
      <c r="N42" s="66"/>
    </row>
    <row r="43" spans="1:14" ht="18" customHeight="1" x14ac:dyDescent="0.2">
      <c r="A43" s="67">
        <v>34028</v>
      </c>
      <c r="B43" s="81"/>
      <c r="C43" s="81"/>
      <c r="D43" s="66"/>
      <c r="E43" s="66"/>
      <c r="F43" s="66"/>
      <c r="G43" s="66"/>
      <c r="H43" s="66"/>
      <c r="I43" s="66"/>
      <c r="J43" s="66"/>
      <c r="K43" s="66"/>
      <c r="L43" s="66"/>
      <c r="M43" s="66"/>
      <c r="N43" s="66"/>
    </row>
    <row r="44" spans="1:14" ht="18" customHeight="1" x14ac:dyDescent="0.2">
      <c r="A44" s="67">
        <v>34059</v>
      </c>
      <c r="B44" s="81"/>
      <c r="C44" s="81"/>
      <c r="D44" s="66"/>
      <c r="E44" s="66"/>
      <c r="F44" s="66"/>
      <c r="G44" s="66"/>
      <c r="H44" s="66"/>
      <c r="I44" s="66"/>
      <c r="J44" s="66"/>
      <c r="K44" s="66"/>
      <c r="L44" s="66"/>
      <c r="M44" s="66"/>
      <c r="N44" s="66"/>
    </row>
    <row r="45" spans="1:14" ht="18" customHeight="1" x14ac:dyDescent="0.2">
      <c r="A45" s="67">
        <v>34089</v>
      </c>
      <c r="B45" s="81"/>
      <c r="C45" s="81"/>
      <c r="D45" s="66"/>
      <c r="E45" s="66"/>
      <c r="F45" s="66"/>
      <c r="G45" s="66"/>
      <c r="H45" s="66"/>
      <c r="I45" s="66"/>
      <c r="J45" s="66"/>
      <c r="K45" s="66"/>
      <c r="L45" s="66"/>
      <c r="M45" s="66"/>
      <c r="N45" s="66"/>
    </row>
    <row r="46" spans="1:14" ht="18" customHeight="1" x14ac:dyDescent="0.2">
      <c r="A46" s="67">
        <v>34120</v>
      </c>
      <c r="B46" s="81"/>
      <c r="C46" s="81"/>
      <c r="D46" s="66"/>
      <c r="E46" s="66"/>
      <c r="F46" s="66"/>
      <c r="G46" s="66"/>
      <c r="H46" s="66"/>
      <c r="I46" s="66"/>
      <c r="J46" s="66"/>
      <c r="K46" s="66"/>
      <c r="L46" s="66"/>
      <c r="M46" s="66"/>
      <c r="N46" s="66"/>
    </row>
    <row r="47" spans="1:14" ht="18" customHeight="1" x14ac:dyDescent="0.2">
      <c r="A47" s="67">
        <v>34150</v>
      </c>
      <c r="B47" s="81"/>
      <c r="C47" s="81"/>
      <c r="D47" s="66"/>
      <c r="E47" s="66"/>
      <c r="F47" s="66"/>
      <c r="G47" s="66"/>
      <c r="H47" s="66"/>
      <c r="I47" s="66"/>
      <c r="J47" s="66"/>
      <c r="K47" s="66"/>
      <c r="L47" s="66"/>
      <c r="M47" s="66"/>
      <c r="N47" s="66"/>
    </row>
    <row r="48" spans="1:14" ht="18" customHeight="1" x14ac:dyDescent="0.2">
      <c r="A48" s="67">
        <v>34181</v>
      </c>
      <c r="B48" s="81"/>
      <c r="C48" s="81"/>
      <c r="D48" s="66"/>
      <c r="E48" s="66"/>
      <c r="F48" s="66"/>
      <c r="G48" s="66"/>
      <c r="H48" s="66"/>
      <c r="I48" s="66"/>
      <c r="J48" s="66"/>
      <c r="K48" s="66"/>
      <c r="L48" s="66"/>
      <c r="M48" s="66"/>
      <c r="N48" s="66"/>
    </row>
    <row r="49" spans="1:14" ht="18" customHeight="1" x14ac:dyDescent="0.2">
      <c r="A49" s="67">
        <v>34212</v>
      </c>
      <c r="B49" s="81"/>
      <c r="C49" s="81"/>
      <c r="D49" s="66"/>
      <c r="E49" s="66"/>
      <c r="F49" s="66"/>
      <c r="G49" s="66"/>
      <c r="H49" s="66"/>
      <c r="I49" s="66"/>
      <c r="J49" s="66"/>
      <c r="K49" s="66"/>
      <c r="L49" s="66"/>
      <c r="M49" s="66"/>
      <c r="N49" s="66"/>
    </row>
    <row r="50" spans="1:14" ht="18" customHeight="1" x14ac:dyDescent="0.2">
      <c r="A50" s="67">
        <v>34242</v>
      </c>
      <c r="B50" s="81"/>
      <c r="C50" s="81"/>
      <c r="D50" s="66"/>
      <c r="E50" s="66"/>
      <c r="F50" s="66"/>
      <c r="G50" s="66"/>
      <c r="H50" s="66"/>
      <c r="I50" s="66"/>
      <c r="J50" s="66"/>
      <c r="K50" s="66"/>
      <c r="L50" s="66"/>
      <c r="M50" s="66"/>
      <c r="N50" s="66"/>
    </row>
    <row r="51" spans="1:14" ht="18" customHeight="1" x14ac:dyDescent="0.2">
      <c r="A51" s="67">
        <v>34273</v>
      </c>
      <c r="B51" s="81"/>
      <c r="C51" s="81"/>
      <c r="D51" s="66"/>
      <c r="E51" s="66"/>
      <c r="F51" s="66"/>
      <c r="G51" s="66"/>
      <c r="H51" s="66"/>
      <c r="I51" s="66"/>
      <c r="J51" s="66"/>
      <c r="K51" s="66"/>
      <c r="L51" s="66"/>
      <c r="M51" s="66"/>
      <c r="N51" s="66"/>
    </row>
    <row r="52" spans="1:14" ht="18" customHeight="1" x14ac:dyDescent="0.2">
      <c r="A52" s="67">
        <v>34303</v>
      </c>
      <c r="B52" s="81"/>
      <c r="C52" s="81"/>
      <c r="D52" s="66"/>
      <c r="E52" s="66"/>
      <c r="F52" s="66"/>
      <c r="G52" s="66"/>
      <c r="H52" s="66"/>
      <c r="I52" s="66"/>
      <c r="J52" s="66"/>
      <c r="K52" s="66"/>
      <c r="L52" s="66"/>
      <c r="M52" s="66"/>
      <c r="N52" s="66"/>
    </row>
    <row r="53" spans="1:14" ht="18" customHeight="1" x14ac:dyDescent="0.2">
      <c r="A53" s="67">
        <v>34334</v>
      </c>
      <c r="B53" s="81"/>
      <c r="C53" s="81"/>
      <c r="D53" s="66"/>
      <c r="E53" s="66"/>
      <c r="F53" s="66"/>
      <c r="G53" s="66"/>
      <c r="H53" s="66"/>
      <c r="I53" s="66"/>
      <c r="J53" s="66"/>
      <c r="K53" s="66"/>
      <c r="L53" s="66"/>
      <c r="M53" s="66"/>
      <c r="N53" s="66"/>
    </row>
    <row r="54" spans="1:14" ht="18" customHeight="1" x14ac:dyDescent="0.2">
      <c r="A54" s="67">
        <v>34365</v>
      </c>
      <c r="B54" s="81"/>
      <c r="C54" s="81"/>
      <c r="D54" s="66"/>
      <c r="E54" s="66"/>
      <c r="F54" s="66"/>
      <c r="G54" s="66"/>
      <c r="H54" s="66"/>
      <c r="I54" s="66"/>
      <c r="J54" s="66"/>
      <c r="K54" s="66"/>
      <c r="L54" s="66"/>
      <c r="M54" s="66"/>
      <c r="N54" s="66"/>
    </row>
    <row r="55" spans="1:14" ht="18" customHeight="1" x14ac:dyDescent="0.2">
      <c r="A55" s="67">
        <v>34393</v>
      </c>
      <c r="B55" s="81"/>
      <c r="C55" s="81"/>
      <c r="D55" s="66"/>
      <c r="E55" s="66"/>
      <c r="F55" s="66"/>
      <c r="G55" s="66"/>
      <c r="H55" s="66"/>
      <c r="I55" s="66"/>
      <c r="J55" s="66"/>
      <c r="K55" s="66"/>
      <c r="L55" s="66"/>
      <c r="M55" s="66"/>
      <c r="N55" s="66"/>
    </row>
    <row r="56" spans="1:14" ht="18" customHeight="1" x14ac:dyDescent="0.2">
      <c r="A56" s="67">
        <v>34424</v>
      </c>
      <c r="B56" s="81"/>
      <c r="C56" s="81"/>
      <c r="D56" s="66"/>
      <c r="E56" s="66"/>
      <c r="F56" s="66"/>
      <c r="G56" s="66"/>
      <c r="H56" s="66"/>
      <c r="I56" s="66"/>
      <c r="J56" s="66"/>
      <c r="K56" s="66"/>
      <c r="L56" s="66"/>
      <c r="M56" s="66"/>
      <c r="N56" s="66"/>
    </row>
    <row r="57" spans="1:14" ht="18" customHeight="1" x14ac:dyDescent="0.2">
      <c r="A57" s="67">
        <v>34454</v>
      </c>
      <c r="B57" s="81"/>
      <c r="C57" s="81"/>
      <c r="D57" s="66"/>
      <c r="E57" s="66"/>
      <c r="F57" s="66"/>
      <c r="G57" s="66"/>
      <c r="H57" s="66"/>
      <c r="I57" s="66"/>
      <c r="J57" s="66"/>
      <c r="K57" s="66"/>
      <c r="L57" s="66"/>
      <c r="M57" s="66"/>
      <c r="N57" s="66"/>
    </row>
    <row r="58" spans="1:14" ht="18" customHeight="1" x14ac:dyDescent="0.2">
      <c r="A58" s="67">
        <v>34485</v>
      </c>
      <c r="B58" s="81"/>
      <c r="C58" s="81"/>
      <c r="D58" s="66"/>
      <c r="E58" s="66"/>
      <c r="F58" s="66"/>
      <c r="G58" s="66"/>
      <c r="H58" s="66"/>
      <c r="I58" s="66"/>
      <c r="J58" s="66"/>
      <c r="K58" s="66"/>
      <c r="L58" s="66"/>
      <c r="M58" s="66"/>
      <c r="N58" s="66"/>
    </row>
    <row r="59" spans="1:14" ht="18" customHeight="1" x14ac:dyDescent="0.2">
      <c r="A59" s="67">
        <v>34515</v>
      </c>
      <c r="B59" s="81"/>
      <c r="C59" s="81"/>
      <c r="D59" s="66"/>
      <c r="E59" s="66"/>
      <c r="F59" s="66"/>
      <c r="G59" s="66"/>
      <c r="H59" s="66"/>
      <c r="I59" s="66"/>
      <c r="J59" s="66"/>
      <c r="K59" s="66"/>
      <c r="L59" s="66"/>
      <c r="M59" s="66"/>
      <c r="N59" s="66"/>
    </row>
    <row r="60" spans="1:14" ht="18" customHeight="1" x14ac:dyDescent="0.2">
      <c r="A60" s="67">
        <v>34546</v>
      </c>
      <c r="B60" s="81"/>
      <c r="C60" s="81"/>
      <c r="D60" s="66"/>
      <c r="E60" s="66"/>
      <c r="F60" s="66"/>
      <c r="G60" s="66"/>
      <c r="H60" s="66"/>
      <c r="I60" s="66"/>
      <c r="J60" s="66"/>
      <c r="K60" s="66"/>
      <c r="L60" s="66"/>
      <c r="M60" s="66"/>
      <c r="N60" s="66"/>
    </row>
    <row r="61" spans="1:14" ht="18" customHeight="1" x14ac:dyDescent="0.2">
      <c r="A61" s="67">
        <v>34577</v>
      </c>
      <c r="B61" s="81"/>
      <c r="C61" s="81"/>
      <c r="D61" s="66"/>
      <c r="E61" s="66"/>
      <c r="F61" s="66"/>
      <c r="G61" s="66"/>
      <c r="H61" s="66"/>
      <c r="I61" s="66"/>
      <c r="J61" s="66"/>
      <c r="K61" s="66"/>
      <c r="L61" s="66"/>
      <c r="M61" s="66"/>
      <c r="N61" s="66"/>
    </row>
    <row r="62" spans="1:14" ht="18" customHeight="1" x14ac:dyDescent="0.2">
      <c r="A62" s="67">
        <v>34607</v>
      </c>
      <c r="B62" s="81"/>
      <c r="C62" s="81"/>
      <c r="D62" s="66"/>
      <c r="E62" s="66"/>
      <c r="F62" s="66"/>
      <c r="G62" s="66"/>
      <c r="H62" s="66"/>
      <c r="I62" s="66"/>
      <c r="J62" s="66"/>
      <c r="K62" s="66"/>
      <c r="L62" s="66"/>
      <c r="M62" s="66"/>
      <c r="N62" s="66"/>
    </row>
    <row r="63" spans="1:14" ht="18" customHeight="1" x14ac:dyDescent="0.2">
      <c r="A63" s="67">
        <v>34638</v>
      </c>
      <c r="B63" s="81"/>
      <c r="C63" s="81"/>
      <c r="D63" s="66"/>
      <c r="E63" s="66"/>
      <c r="F63" s="66"/>
      <c r="G63" s="66"/>
      <c r="H63" s="66"/>
      <c r="I63" s="66"/>
      <c r="J63" s="66"/>
      <c r="K63" s="66"/>
      <c r="L63" s="66"/>
      <c r="M63" s="66"/>
      <c r="N63" s="66"/>
    </row>
    <row r="64" spans="1:14" ht="18" customHeight="1" x14ac:dyDescent="0.2">
      <c r="A64" s="67">
        <v>34668</v>
      </c>
      <c r="B64" s="81"/>
      <c r="C64" s="81"/>
      <c r="D64" s="66"/>
      <c r="E64" s="66"/>
      <c r="F64" s="66"/>
      <c r="G64" s="66"/>
      <c r="H64" s="66"/>
      <c r="I64" s="66"/>
      <c r="J64" s="66"/>
      <c r="K64" s="66"/>
      <c r="L64" s="66"/>
      <c r="M64" s="66"/>
      <c r="N64" s="66"/>
    </row>
    <row r="65" spans="1:14" ht="18" customHeight="1" x14ac:dyDescent="0.2">
      <c r="A65" s="67">
        <v>34699</v>
      </c>
      <c r="B65" s="81"/>
      <c r="C65" s="81"/>
      <c r="D65" s="66"/>
      <c r="E65" s="66"/>
      <c r="F65" s="66"/>
      <c r="G65" s="66"/>
      <c r="H65" s="66"/>
      <c r="I65" s="66"/>
      <c r="J65" s="66"/>
      <c r="K65" s="66"/>
      <c r="L65" s="66"/>
      <c r="M65" s="66"/>
      <c r="N65" s="66"/>
    </row>
    <row r="66" spans="1:14" ht="18" customHeight="1" x14ac:dyDescent="0.2">
      <c r="A66" s="67">
        <v>34730</v>
      </c>
      <c r="B66" s="81"/>
      <c r="C66" s="81"/>
      <c r="D66" s="66"/>
      <c r="E66" s="66"/>
      <c r="F66" s="66"/>
      <c r="G66" s="66"/>
      <c r="H66" s="66"/>
      <c r="I66" s="66"/>
      <c r="J66" s="66"/>
      <c r="K66" s="66"/>
      <c r="L66" s="66"/>
      <c r="M66" s="66"/>
      <c r="N66" s="66"/>
    </row>
    <row r="67" spans="1:14" ht="18" customHeight="1" x14ac:dyDescent="0.2">
      <c r="A67" s="67">
        <v>34758</v>
      </c>
      <c r="B67" s="81"/>
      <c r="C67" s="81"/>
      <c r="D67" s="66"/>
      <c r="E67" s="66"/>
      <c r="F67" s="66"/>
      <c r="G67" s="66"/>
      <c r="H67" s="66"/>
      <c r="I67" s="66"/>
      <c r="J67" s="66"/>
      <c r="K67" s="66"/>
      <c r="L67" s="66"/>
      <c r="M67" s="66"/>
      <c r="N67" s="66"/>
    </row>
    <row r="68" spans="1:14" ht="18" customHeight="1" x14ac:dyDescent="0.2">
      <c r="A68" s="67">
        <v>34789</v>
      </c>
      <c r="B68" s="81"/>
      <c r="C68" s="81"/>
      <c r="D68" s="66"/>
      <c r="E68" s="66"/>
      <c r="F68" s="66"/>
      <c r="G68" s="66"/>
      <c r="H68" s="66"/>
      <c r="I68" s="66"/>
      <c r="J68" s="66"/>
      <c r="K68" s="66"/>
      <c r="L68" s="66"/>
      <c r="M68" s="66"/>
      <c r="N68" s="66"/>
    </row>
    <row r="69" spans="1:14" ht="18" customHeight="1" x14ac:dyDescent="0.2">
      <c r="A69" s="67">
        <v>34819</v>
      </c>
      <c r="B69" s="81"/>
      <c r="C69" s="81"/>
      <c r="D69" s="66"/>
      <c r="E69" s="66"/>
      <c r="F69" s="66"/>
      <c r="G69" s="66"/>
      <c r="H69" s="66"/>
      <c r="I69" s="66"/>
      <c r="J69" s="66"/>
      <c r="K69" s="66"/>
      <c r="L69" s="66"/>
      <c r="M69" s="66"/>
      <c r="N69" s="66"/>
    </row>
    <row r="70" spans="1:14" ht="18" customHeight="1" x14ac:dyDescent="0.2">
      <c r="A70" s="67">
        <v>34850</v>
      </c>
      <c r="B70" s="81"/>
      <c r="C70" s="81"/>
      <c r="D70" s="66"/>
      <c r="E70" s="66"/>
      <c r="F70" s="66"/>
      <c r="G70" s="66"/>
      <c r="H70" s="66"/>
      <c r="I70" s="66"/>
      <c r="J70" s="66"/>
      <c r="K70" s="66"/>
      <c r="L70" s="66"/>
      <c r="M70" s="66"/>
      <c r="N70" s="66"/>
    </row>
    <row r="71" spans="1:14" ht="18" customHeight="1" x14ac:dyDescent="0.2">
      <c r="A71" s="67">
        <v>34880</v>
      </c>
      <c r="B71" s="81"/>
      <c r="C71" s="81"/>
      <c r="D71" s="66"/>
      <c r="E71" s="66"/>
      <c r="F71" s="66"/>
      <c r="G71" s="66"/>
      <c r="H71" s="66"/>
      <c r="I71" s="66"/>
      <c r="J71" s="66"/>
      <c r="K71" s="66"/>
      <c r="L71" s="66"/>
      <c r="M71" s="66"/>
      <c r="N71" s="66"/>
    </row>
    <row r="72" spans="1:14" ht="18" customHeight="1" x14ac:dyDescent="0.2">
      <c r="A72" s="67">
        <v>34911</v>
      </c>
      <c r="B72" s="81"/>
      <c r="C72" s="81"/>
      <c r="D72" s="66"/>
      <c r="E72" s="66"/>
      <c r="F72" s="66"/>
      <c r="G72" s="66"/>
      <c r="H72" s="66"/>
      <c r="I72" s="66"/>
      <c r="J72" s="66"/>
      <c r="K72" s="66"/>
      <c r="L72" s="66"/>
      <c r="M72" s="66"/>
      <c r="N72" s="66"/>
    </row>
    <row r="73" spans="1:14" ht="18" customHeight="1" x14ac:dyDescent="0.2">
      <c r="A73" s="67">
        <v>34942</v>
      </c>
      <c r="B73" s="81"/>
      <c r="C73" s="81"/>
      <c r="D73" s="66"/>
      <c r="E73" s="66"/>
      <c r="F73" s="66"/>
      <c r="G73" s="66"/>
      <c r="H73" s="66"/>
      <c r="I73" s="66"/>
      <c r="J73" s="66"/>
      <c r="K73" s="66"/>
      <c r="L73" s="66"/>
      <c r="M73" s="66"/>
      <c r="N73" s="66"/>
    </row>
    <row r="74" spans="1:14" ht="18" customHeight="1" x14ac:dyDescent="0.2">
      <c r="A74" s="67">
        <v>34972</v>
      </c>
      <c r="B74" s="81"/>
      <c r="C74" s="81"/>
      <c r="D74" s="66"/>
      <c r="E74" s="66"/>
      <c r="F74" s="66"/>
      <c r="G74" s="66"/>
      <c r="H74" s="66"/>
      <c r="I74" s="66"/>
      <c r="J74" s="66"/>
      <c r="K74" s="66"/>
      <c r="L74" s="66"/>
      <c r="M74" s="66"/>
      <c r="N74" s="66"/>
    </row>
    <row r="75" spans="1:14" ht="18" customHeight="1" x14ac:dyDescent="0.2">
      <c r="A75" s="67">
        <v>35003</v>
      </c>
      <c r="B75" s="81"/>
      <c r="C75" s="81"/>
      <c r="D75" s="66"/>
      <c r="E75" s="66"/>
      <c r="F75" s="66"/>
      <c r="G75" s="66"/>
      <c r="H75" s="66"/>
      <c r="I75" s="66"/>
      <c r="J75" s="66"/>
      <c r="K75" s="66"/>
      <c r="L75" s="66"/>
      <c r="M75" s="66"/>
      <c r="N75" s="66"/>
    </row>
    <row r="76" spans="1:14" ht="18" customHeight="1" x14ac:dyDescent="0.2">
      <c r="A76" s="67">
        <v>35033</v>
      </c>
      <c r="B76" s="81"/>
      <c r="C76" s="81"/>
      <c r="D76" s="66"/>
      <c r="E76" s="66"/>
      <c r="F76" s="66"/>
      <c r="G76" s="66"/>
      <c r="H76" s="66"/>
      <c r="I76" s="66"/>
      <c r="J76" s="66"/>
      <c r="K76" s="66"/>
      <c r="L76" s="66"/>
      <c r="M76" s="66"/>
      <c r="N76" s="66"/>
    </row>
    <row r="77" spans="1:14" ht="18" customHeight="1" x14ac:dyDescent="0.2">
      <c r="A77" s="67">
        <v>35064</v>
      </c>
      <c r="B77" s="81"/>
      <c r="C77" s="81"/>
      <c r="D77" s="66"/>
      <c r="E77" s="66"/>
      <c r="F77" s="66"/>
      <c r="G77" s="66"/>
      <c r="H77" s="66"/>
      <c r="I77" s="66"/>
      <c r="J77" s="66"/>
      <c r="K77" s="66"/>
      <c r="L77" s="66"/>
      <c r="M77" s="66"/>
      <c r="N77" s="66"/>
    </row>
    <row r="78" spans="1:14" ht="18" customHeight="1" x14ac:dyDescent="0.2">
      <c r="A78" s="67">
        <v>35095</v>
      </c>
      <c r="B78" s="81"/>
      <c r="C78" s="81"/>
      <c r="D78" s="66"/>
      <c r="E78" s="66"/>
      <c r="F78" s="66"/>
      <c r="G78" s="66"/>
      <c r="H78" s="66"/>
      <c r="I78" s="66"/>
      <c r="J78" s="66"/>
      <c r="K78" s="66"/>
      <c r="L78" s="66"/>
      <c r="M78" s="66"/>
      <c r="N78" s="66"/>
    </row>
    <row r="79" spans="1:14" ht="18" customHeight="1" x14ac:dyDescent="0.2">
      <c r="A79" s="67">
        <v>35124</v>
      </c>
      <c r="B79" s="81"/>
      <c r="C79" s="81"/>
      <c r="D79" s="66"/>
      <c r="E79" s="66"/>
      <c r="F79" s="66"/>
      <c r="G79" s="66"/>
      <c r="H79" s="66"/>
      <c r="I79" s="66"/>
      <c r="J79" s="66"/>
      <c r="K79" s="66"/>
      <c r="L79" s="66"/>
      <c r="M79" s="66"/>
      <c r="N79" s="66"/>
    </row>
    <row r="80" spans="1:14" ht="18" customHeight="1" x14ac:dyDescent="0.2">
      <c r="A80" s="67">
        <v>35155</v>
      </c>
      <c r="B80" s="81"/>
      <c r="C80" s="81"/>
      <c r="D80" s="66"/>
      <c r="E80" s="66"/>
      <c r="F80" s="66"/>
      <c r="G80" s="66"/>
      <c r="H80" s="66"/>
      <c r="I80" s="66"/>
      <c r="J80" s="66"/>
      <c r="K80" s="66"/>
      <c r="L80" s="66"/>
      <c r="M80" s="66"/>
      <c r="N80" s="66"/>
    </row>
    <row r="81" spans="1:14" ht="18" customHeight="1" x14ac:dyDescent="0.2">
      <c r="A81" s="67">
        <v>35185</v>
      </c>
      <c r="B81" s="81"/>
      <c r="C81" s="81"/>
      <c r="D81" s="66"/>
      <c r="E81" s="66"/>
      <c r="F81" s="66"/>
      <c r="G81" s="66"/>
      <c r="H81" s="66"/>
      <c r="I81" s="66"/>
      <c r="J81" s="66"/>
      <c r="K81" s="66"/>
      <c r="L81" s="66"/>
      <c r="M81" s="66"/>
      <c r="N81" s="66"/>
    </row>
    <row r="82" spans="1:14" ht="18" customHeight="1" x14ac:dyDescent="0.2">
      <c r="A82" s="67">
        <v>35216</v>
      </c>
      <c r="B82" s="81"/>
      <c r="C82" s="81"/>
      <c r="D82" s="66"/>
      <c r="E82" s="66"/>
      <c r="F82" s="66"/>
      <c r="G82" s="66"/>
      <c r="H82" s="66"/>
      <c r="I82" s="66"/>
      <c r="J82" s="66"/>
      <c r="K82" s="66"/>
      <c r="L82" s="66"/>
      <c r="M82" s="66"/>
      <c r="N82" s="66"/>
    </row>
    <row r="83" spans="1:14" ht="18" customHeight="1" x14ac:dyDescent="0.2">
      <c r="A83" s="67">
        <v>35246</v>
      </c>
      <c r="B83" s="81"/>
      <c r="C83" s="81"/>
      <c r="D83" s="66"/>
      <c r="E83" s="66"/>
      <c r="F83" s="66"/>
      <c r="G83" s="66"/>
      <c r="H83" s="66"/>
      <c r="I83" s="66"/>
      <c r="J83" s="66"/>
      <c r="K83" s="66"/>
      <c r="L83" s="66"/>
      <c r="M83" s="66"/>
      <c r="N83" s="66"/>
    </row>
    <row r="84" spans="1:14" ht="18" customHeight="1" x14ac:dyDescent="0.2">
      <c r="A84" s="67">
        <v>35277</v>
      </c>
      <c r="B84" s="81"/>
      <c r="C84" s="81"/>
      <c r="D84" s="66"/>
      <c r="E84" s="66"/>
      <c r="F84" s="66"/>
      <c r="G84" s="66"/>
      <c r="H84" s="66"/>
      <c r="I84" s="66"/>
      <c r="J84" s="66"/>
      <c r="K84" s="66"/>
      <c r="L84" s="66"/>
      <c r="M84" s="66"/>
      <c r="N84" s="66"/>
    </row>
    <row r="85" spans="1:14" ht="18" customHeight="1" x14ac:dyDescent="0.2">
      <c r="A85" s="67">
        <v>35308</v>
      </c>
      <c r="B85" s="81"/>
      <c r="C85" s="81"/>
      <c r="D85" s="66"/>
      <c r="E85" s="66"/>
      <c r="F85" s="66"/>
      <c r="G85" s="66"/>
      <c r="H85" s="66"/>
      <c r="I85" s="66"/>
      <c r="J85" s="66"/>
      <c r="K85" s="66"/>
      <c r="L85" s="66"/>
      <c r="M85" s="66"/>
      <c r="N85" s="66"/>
    </row>
    <row r="86" spans="1:14" ht="18" customHeight="1" x14ac:dyDescent="0.2">
      <c r="A86" s="67">
        <v>35338</v>
      </c>
      <c r="B86" s="81"/>
      <c r="C86" s="81"/>
      <c r="D86" s="66"/>
      <c r="E86" s="66"/>
      <c r="F86" s="66"/>
      <c r="G86" s="66"/>
      <c r="H86" s="66"/>
      <c r="I86" s="66"/>
      <c r="J86" s="66"/>
      <c r="K86" s="66"/>
      <c r="L86" s="66"/>
      <c r="M86" s="66"/>
      <c r="N86" s="66"/>
    </row>
    <row r="87" spans="1:14" ht="18" customHeight="1" x14ac:dyDescent="0.2">
      <c r="A87" s="67">
        <v>35369</v>
      </c>
      <c r="B87" s="81"/>
      <c r="C87" s="81"/>
      <c r="D87" s="66"/>
      <c r="E87" s="66"/>
      <c r="F87" s="66"/>
      <c r="G87" s="66"/>
      <c r="H87" s="66"/>
      <c r="I87" s="66"/>
      <c r="J87" s="66"/>
      <c r="K87" s="66"/>
      <c r="L87" s="66"/>
      <c r="M87" s="66"/>
      <c r="N87" s="66"/>
    </row>
    <row r="88" spans="1:14" ht="18" customHeight="1" x14ac:dyDescent="0.2">
      <c r="A88" s="67">
        <v>35399</v>
      </c>
      <c r="B88" s="81"/>
      <c r="C88" s="81"/>
      <c r="D88" s="66"/>
      <c r="E88" s="66"/>
      <c r="F88" s="66"/>
      <c r="G88" s="66"/>
      <c r="H88" s="66"/>
      <c r="I88" s="66"/>
      <c r="J88" s="66"/>
      <c r="K88" s="66"/>
      <c r="L88" s="66"/>
      <c r="M88" s="66"/>
      <c r="N88" s="66"/>
    </row>
    <row r="89" spans="1:14" ht="18" customHeight="1" x14ac:dyDescent="0.2">
      <c r="A89" s="67">
        <v>35430</v>
      </c>
      <c r="B89" s="81"/>
      <c r="C89" s="81"/>
      <c r="D89" s="66"/>
      <c r="E89" s="66"/>
      <c r="F89" s="66"/>
      <c r="G89" s="66"/>
      <c r="H89" s="66"/>
      <c r="I89" s="66"/>
      <c r="J89" s="66"/>
      <c r="K89" s="66"/>
      <c r="L89" s="66"/>
      <c r="M89" s="66"/>
      <c r="N89" s="66"/>
    </row>
    <row r="90" spans="1:14" ht="18" customHeight="1" x14ac:dyDescent="0.2">
      <c r="A90" s="67">
        <v>35461</v>
      </c>
      <c r="B90" s="81"/>
      <c r="C90" s="81"/>
      <c r="D90" s="66"/>
      <c r="E90" s="66"/>
      <c r="F90" s="66"/>
      <c r="G90" s="66"/>
      <c r="H90" s="66"/>
      <c r="I90" s="66"/>
      <c r="J90" s="66"/>
      <c r="K90" s="66"/>
      <c r="L90" s="66"/>
      <c r="M90" s="66"/>
      <c r="N90" s="66"/>
    </row>
    <row r="91" spans="1:14" ht="18" customHeight="1" x14ac:dyDescent="0.2">
      <c r="A91" s="67">
        <v>35489</v>
      </c>
      <c r="B91" s="81"/>
      <c r="C91" s="81"/>
      <c r="D91" s="66"/>
      <c r="E91" s="66"/>
      <c r="F91" s="66"/>
      <c r="G91" s="66"/>
      <c r="H91" s="66"/>
      <c r="I91" s="66"/>
      <c r="J91" s="66"/>
      <c r="K91" s="66"/>
      <c r="L91" s="66"/>
      <c r="M91" s="66"/>
      <c r="N91" s="66"/>
    </row>
    <row r="92" spans="1:14" ht="18" customHeight="1" x14ac:dyDescent="0.2">
      <c r="A92" s="67">
        <v>35520</v>
      </c>
      <c r="B92" s="81"/>
      <c r="C92" s="81"/>
      <c r="D92" s="66"/>
      <c r="E92" s="66"/>
      <c r="F92" s="66"/>
      <c r="G92" s="66"/>
      <c r="H92" s="66"/>
      <c r="I92" s="66"/>
      <c r="J92" s="66"/>
      <c r="K92" s="66"/>
      <c r="L92" s="66"/>
      <c r="M92" s="66"/>
      <c r="N92" s="66"/>
    </row>
    <row r="93" spans="1:14" ht="18" customHeight="1" x14ac:dyDescent="0.2">
      <c r="A93" s="67">
        <v>35550</v>
      </c>
      <c r="B93" s="81"/>
      <c r="C93" s="81"/>
      <c r="D93" s="66"/>
      <c r="E93" s="66"/>
      <c r="F93" s="66"/>
      <c r="G93" s="66"/>
      <c r="H93" s="66"/>
      <c r="I93" s="66"/>
      <c r="J93" s="66"/>
      <c r="K93" s="66"/>
      <c r="L93" s="66"/>
      <c r="M93" s="66"/>
      <c r="N93" s="66"/>
    </row>
    <row r="94" spans="1:14" ht="18" customHeight="1" x14ac:dyDescent="0.2">
      <c r="A94" s="67">
        <v>35581</v>
      </c>
      <c r="B94" s="81"/>
      <c r="C94" s="81"/>
      <c r="D94" s="66"/>
      <c r="E94" s="66"/>
      <c r="F94" s="66"/>
      <c r="G94" s="66"/>
      <c r="H94" s="66"/>
      <c r="I94" s="66"/>
      <c r="J94" s="66"/>
      <c r="K94" s="66"/>
      <c r="L94" s="66"/>
      <c r="M94" s="66"/>
      <c r="N94" s="66"/>
    </row>
    <row r="95" spans="1:14" ht="18" customHeight="1" x14ac:dyDescent="0.2">
      <c r="A95" s="67">
        <v>35611</v>
      </c>
      <c r="B95" s="81"/>
      <c r="C95" s="81"/>
      <c r="D95" s="66"/>
      <c r="E95" s="66"/>
      <c r="F95" s="66"/>
      <c r="G95" s="66"/>
      <c r="H95" s="66"/>
      <c r="I95" s="66"/>
      <c r="J95" s="66"/>
      <c r="K95" s="66"/>
      <c r="L95" s="66"/>
      <c r="M95" s="66"/>
      <c r="N95" s="66"/>
    </row>
    <row r="96" spans="1:14" ht="18" customHeight="1" x14ac:dyDescent="0.2">
      <c r="A96" s="67">
        <v>35642</v>
      </c>
      <c r="B96" s="81"/>
      <c r="C96" s="81"/>
      <c r="D96" s="66"/>
      <c r="E96" s="66"/>
      <c r="F96" s="66"/>
      <c r="G96" s="66"/>
      <c r="H96" s="66"/>
      <c r="I96" s="66"/>
      <c r="J96" s="66"/>
      <c r="K96" s="66"/>
      <c r="L96" s="66"/>
      <c r="M96" s="66"/>
      <c r="N96" s="66"/>
    </row>
    <row r="97" spans="1:14" ht="18" customHeight="1" x14ac:dyDescent="0.2">
      <c r="A97" s="67">
        <v>35673</v>
      </c>
      <c r="B97" s="81"/>
      <c r="C97" s="81"/>
      <c r="D97" s="66"/>
      <c r="E97" s="66"/>
      <c r="F97" s="66"/>
      <c r="G97" s="66"/>
      <c r="H97" s="66"/>
      <c r="I97" s="66"/>
      <c r="J97" s="66"/>
      <c r="K97" s="66"/>
      <c r="L97" s="66"/>
      <c r="M97" s="66"/>
      <c r="N97" s="66"/>
    </row>
    <row r="98" spans="1:14" ht="18" customHeight="1" x14ac:dyDescent="0.2">
      <c r="A98" s="67">
        <v>35703</v>
      </c>
      <c r="B98" s="81"/>
      <c r="C98" s="81"/>
      <c r="D98" s="66"/>
      <c r="E98" s="66"/>
      <c r="F98" s="66"/>
      <c r="G98" s="66"/>
      <c r="H98" s="66"/>
      <c r="I98" s="66"/>
      <c r="J98" s="66"/>
      <c r="K98" s="66"/>
      <c r="L98" s="66"/>
      <c r="M98" s="66"/>
      <c r="N98" s="66"/>
    </row>
    <row r="99" spans="1:14" ht="18" customHeight="1" x14ac:dyDescent="0.2">
      <c r="A99" s="67">
        <v>35734</v>
      </c>
      <c r="B99" s="81"/>
      <c r="C99" s="81"/>
      <c r="D99" s="66"/>
      <c r="E99" s="66"/>
      <c r="F99" s="66"/>
      <c r="G99" s="66"/>
      <c r="H99" s="66"/>
      <c r="I99" s="66"/>
      <c r="J99" s="66"/>
      <c r="K99" s="66"/>
      <c r="L99" s="66"/>
      <c r="M99" s="66"/>
      <c r="N99" s="66"/>
    </row>
    <row r="100" spans="1:14" ht="18" customHeight="1" x14ac:dyDescent="0.2">
      <c r="A100" s="67">
        <v>35764</v>
      </c>
      <c r="B100" s="81"/>
      <c r="C100" s="81"/>
      <c r="D100" s="66"/>
      <c r="E100" s="66"/>
      <c r="F100" s="66"/>
      <c r="G100" s="66"/>
      <c r="H100" s="66"/>
      <c r="I100" s="66"/>
      <c r="J100" s="66"/>
      <c r="K100" s="66"/>
      <c r="L100" s="66"/>
      <c r="M100" s="66"/>
      <c r="N100" s="66"/>
    </row>
    <row r="101" spans="1:14" ht="18" customHeight="1" x14ac:dyDescent="0.2">
      <c r="A101" s="67">
        <v>35795</v>
      </c>
      <c r="B101" s="81"/>
      <c r="C101" s="81"/>
      <c r="D101" s="66"/>
      <c r="E101" s="66"/>
      <c r="F101" s="66"/>
      <c r="G101" s="66"/>
      <c r="H101" s="66"/>
      <c r="I101" s="66"/>
      <c r="J101" s="66"/>
      <c r="K101" s="66"/>
      <c r="L101" s="66"/>
      <c r="M101" s="66"/>
      <c r="N101" s="66"/>
    </row>
    <row r="102" spans="1:14" ht="18" customHeight="1" x14ac:dyDescent="0.2">
      <c r="A102" s="67">
        <v>35826</v>
      </c>
      <c r="B102" s="81"/>
      <c r="C102" s="81"/>
      <c r="D102" s="66"/>
      <c r="E102" s="66"/>
      <c r="F102" s="66"/>
      <c r="G102" s="66"/>
      <c r="H102" s="66"/>
      <c r="I102" s="66"/>
      <c r="J102" s="66"/>
      <c r="K102" s="66"/>
      <c r="L102" s="66"/>
      <c r="M102" s="66"/>
      <c r="N102" s="66"/>
    </row>
    <row r="103" spans="1:14" ht="18" customHeight="1" x14ac:dyDescent="0.2">
      <c r="A103" s="67">
        <v>35854</v>
      </c>
      <c r="B103" s="81"/>
      <c r="C103" s="81"/>
      <c r="D103" s="66"/>
      <c r="E103" s="66"/>
      <c r="F103" s="66"/>
      <c r="G103" s="66"/>
      <c r="H103" s="66"/>
      <c r="I103" s="66"/>
      <c r="J103" s="66"/>
      <c r="K103" s="66"/>
      <c r="L103" s="66"/>
      <c r="M103" s="66"/>
      <c r="N103" s="66"/>
    </row>
    <row r="104" spans="1:14" ht="18" customHeight="1" x14ac:dyDescent="0.2">
      <c r="A104" s="67">
        <v>35885</v>
      </c>
      <c r="B104" s="81"/>
      <c r="C104" s="81"/>
      <c r="D104" s="66"/>
      <c r="E104" s="66"/>
      <c r="F104" s="66"/>
      <c r="G104" s="66"/>
      <c r="H104" s="66"/>
      <c r="I104" s="66"/>
      <c r="J104" s="66"/>
      <c r="K104" s="66"/>
      <c r="L104" s="66"/>
      <c r="M104" s="66"/>
      <c r="N104" s="66"/>
    </row>
    <row r="105" spans="1:14" ht="18" customHeight="1" x14ac:dyDescent="0.2">
      <c r="A105" s="67">
        <v>35915</v>
      </c>
      <c r="B105" s="81"/>
      <c r="C105" s="81"/>
      <c r="D105" s="66"/>
      <c r="E105" s="66"/>
      <c r="F105" s="66"/>
      <c r="G105" s="66"/>
      <c r="H105" s="66"/>
      <c r="I105" s="66"/>
      <c r="J105" s="66"/>
      <c r="K105" s="66"/>
      <c r="L105" s="66"/>
      <c r="M105" s="66"/>
      <c r="N105" s="66"/>
    </row>
    <row r="106" spans="1:14" ht="18" customHeight="1" x14ac:dyDescent="0.2">
      <c r="A106" s="67">
        <v>35946</v>
      </c>
      <c r="B106" s="81"/>
      <c r="C106" s="81"/>
      <c r="D106" s="66"/>
      <c r="E106" s="66"/>
      <c r="F106" s="66"/>
      <c r="G106" s="66"/>
      <c r="H106" s="66"/>
      <c r="I106" s="66"/>
      <c r="J106" s="66"/>
      <c r="K106" s="66"/>
      <c r="L106" s="66"/>
      <c r="M106" s="66"/>
      <c r="N106" s="66"/>
    </row>
    <row r="107" spans="1:14" ht="18" customHeight="1" x14ac:dyDescent="0.2">
      <c r="A107" s="67">
        <v>35976</v>
      </c>
      <c r="B107" s="81"/>
      <c r="C107" s="81"/>
      <c r="D107" s="66"/>
      <c r="E107" s="66"/>
      <c r="F107" s="66"/>
      <c r="G107" s="66"/>
      <c r="H107" s="66"/>
      <c r="I107" s="66"/>
      <c r="J107" s="66"/>
      <c r="K107" s="66"/>
      <c r="L107" s="66"/>
      <c r="M107" s="66"/>
      <c r="N107" s="66"/>
    </row>
    <row r="108" spans="1:14" ht="18" customHeight="1" x14ac:dyDescent="0.2">
      <c r="A108" s="67">
        <v>36007</v>
      </c>
      <c r="B108" s="81"/>
      <c r="C108" s="81"/>
      <c r="D108" s="66"/>
      <c r="E108" s="66"/>
      <c r="F108" s="66"/>
      <c r="G108" s="66"/>
      <c r="H108" s="66"/>
      <c r="I108" s="66"/>
      <c r="J108" s="66"/>
      <c r="K108" s="66"/>
      <c r="L108" s="66"/>
      <c r="M108" s="66"/>
      <c r="N108" s="66"/>
    </row>
    <row r="109" spans="1:14" ht="18" customHeight="1" x14ac:dyDescent="0.2">
      <c r="A109" s="67">
        <v>36038</v>
      </c>
      <c r="B109" s="81"/>
      <c r="C109" s="81"/>
      <c r="D109" s="66"/>
      <c r="E109" s="66"/>
      <c r="F109" s="66"/>
      <c r="G109" s="66"/>
      <c r="H109" s="66"/>
      <c r="I109" s="66"/>
      <c r="J109" s="66"/>
      <c r="K109" s="66"/>
      <c r="L109" s="66"/>
      <c r="M109" s="66"/>
      <c r="N109" s="66"/>
    </row>
    <row r="110" spans="1:14" ht="18" customHeight="1" x14ac:dyDescent="0.2">
      <c r="A110" s="67">
        <v>36068</v>
      </c>
      <c r="B110" s="81"/>
      <c r="C110" s="81"/>
      <c r="D110" s="66"/>
      <c r="E110" s="66"/>
      <c r="F110" s="66"/>
      <c r="G110" s="66"/>
      <c r="H110" s="66"/>
      <c r="I110" s="66"/>
      <c r="J110" s="66"/>
      <c r="K110" s="66"/>
      <c r="L110" s="66"/>
      <c r="M110" s="66"/>
      <c r="N110" s="66"/>
    </row>
    <row r="111" spans="1:14" ht="18" customHeight="1" x14ac:dyDescent="0.2">
      <c r="A111" s="67">
        <v>36099</v>
      </c>
      <c r="B111" s="81"/>
      <c r="C111" s="81"/>
      <c r="D111" s="66"/>
      <c r="E111" s="66"/>
      <c r="F111" s="66"/>
      <c r="G111" s="66"/>
      <c r="H111" s="66"/>
      <c r="I111" s="66"/>
      <c r="J111" s="66"/>
      <c r="K111" s="66"/>
      <c r="L111" s="66"/>
      <c r="M111" s="66"/>
      <c r="N111" s="66"/>
    </row>
    <row r="112" spans="1:14" ht="18" customHeight="1" x14ac:dyDescent="0.2">
      <c r="A112" s="67">
        <v>36129</v>
      </c>
      <c r="B112" s="81"/>
      <c r="C112" s="81"/>
      <c r="D112" s="66"/>
      <c r="E112" s="66"/>
      <c r="F112" s="66"/>
      <c r="G112" s="66"/>
      <c r="H112" s="66"/>
      <c r="I112" s="66"/>
      <c r="J112" s="66"/>
      <c r="K112" s="66"/>
      <c r="L112" s="66"/>
      <c r="M112" s="66"/>
      <c r="N112" s="66"/>
    </row>
    <row r="113" spans="1:14" ht="18" customHeight="1" x14ac:dyDescent="0.2">
      <c r="A113" s="67">
        <v>36160</v>
      </c>
      <c r="B113" s="81"/>
      <c r="C113" s="81"/>
      <c r="D113" s="66"/>
      <c r="E113" s="66"/>
      <c r="F113" s="66"/>
      <c r="G113" s="66"/>
      <c r="H113" s="66"/>
      <c r="I113" s="66"/>
      <c r="J113" s="66"/>
      <c r="K113" s="66"/>
      <c r="L113" s="66"/>
      <c r="M113" s="66"/>
      <c r="N113" s="66"/>
    </row>
    <row r="114" spans="1:14" ht="18" customHeight="1" x14ac:dyDescent="0.2">
      <c r="A114" s="67">
        <v>36191</v>
      </c>
      <c r="B114" s="81"/>
      <c r="C114" s="81"/>
      <c r="D114" s="66"/>
      <c r="E114" s="66"/>
      <c r="F114" s="66"/>
      <c r="G114" s="66"/>
      <c r="H114" s="66"/>
      <c r="I114" s="66"/>
      <c r="J114" s="66"/>
      <c r="K114" s="66"/>
      <c r="L114" s="66"/>
      <c r="M114" s="66"/>
      <c r="N114" s="66"/>
    </row>
    <row r="115" spans="1:14" ht="18" customHeight="1" x14ac:dyDescent="0.2">
      <c r="A115" s="67">
        <v>36219</v>
      </c>
      <c r="B115" s="81"/>
      <c r="C115" s="81"/>
      <c r="D115" s="66"/>
      <c r="E115" s="66"/>
      <c r="F115" s="66"/>
      <c r="G115" s="66"/>
      <c r="H115" s="66"/>
      <c r="I115" s="66"/>
      <c r="J115" s="66"/>
      <c r="K115" s="66"/>
      <c r="L115" s="66"/>
      <c r="M115" s="66"/>
      <c r="N115" s="66"/>
    </row>
    <row r="116" spans="1:14" ht="18" customHeight="1" x14ac:dyDescent="0.2">
      <c r="A116" s="67">
        <v>36250</v>
      </c>
      <c r="B116" s="81"/>
      <c r="C116" s="81"/>
      <c r="D116" s="66"/>
      <c r="E116" s="66"/>
      <c r="F116" s="66"/>
      <c r="G116" s="66"/>
      <c r="H116" s="66"/>
      <c r="I116" s="66"/>
      <c r="J116" s="66"/>
      <c r="K116" s="66"/>
      <c r="L116" s="66"/>
      <c r="M116" s="66"/>
      <c r="N116" s="66"/>
    </row>
    <row r="117" spans="1:14" ht="18" customHeight="1" x14ac:dyDescent="0.2">
      <c r="A117" s="67">
        <v>36280</v>
      </c>
      <c r="B117" s="81"/>
      <c r="C117" s="81"/>
      <c r="D117" s="66"/>
      <c r="E117" s="66"/>
      <c r="F117" s="66"/>
      <c r="G117" s="66"/>
      <c r="H117" s="66"/>
      <c r="I117" s="66"/>
      <c r="J117" s="66"/>
      <c r="K117" s="66"/>
      <c r="L117" s="66"/>
      <c r="M117" s="66"/>
      <c r="N117" s="66"/>
    </row>
    <row r="118" spans="1:14" ht="18" customHeight="1" x14ac:dyDescent="0.2">
      <c r="A118" s="67">
        <v>36311</v>
      </c>
      <c r="B118" s="81"/>
      <c r="C118" s="81"/>
      <c r="D118" s="66"/>
      <c r="E118" s="66"/>
      <c r="F118" s="66"/>
      <c r="G118" s="66"/>
      <c r="H118" s="66"/>
      <c r="I118" s="66"/>
      <c r="J118" s="66"/>
      <c r="K118" s="66"/>
      <c r="L118" s="66"/>
      <c r="M118" s="66"/>
      <c r="N118" s="66"/>
    </row>
    <row r="119" spans="1:14" ht="18" customHeight="1" x14ac:dyDescent="0.2">
      <c r="A119" s="67">
        <v>36341</v>
      </c>
      <c r="B119" s="81"/>
      <c r="C119" s="81"/>
      <c r="D119" s="66"/>
      <c r="E119" s="66"/>
      <c r="F119" s="66"/>
      <c r="G119" s="66"/>
      <c r="H119" s="66"/>
      <c r="I119" s="66"/>
      <c r="J119" s="66"/>
      <c r="K119" s="66"/>
      <c r="L119" s="66"/>
      <c r="M119" s="66"/>
      <c r="N119" s="66"/>
    </row>
    <row r="120" spans="1:14" ht="18" customHeight="1" x14ac:dyDescent="0.2">
      <c r="A120" s="67">
        <v>36372</v>
      </c>
      <c r="B120" s="81"/>
      <c r="C120" s="81"/>
      <c r="D120" s="66"/>
      <c r="E120" s="66"/>
      <c r="F120" s="66"/>
      <c r="G120" s="66"/>
      <c r="H120" s="66"/>
      <c r="I120" s="66"/>
      <c r="J120" s="66"/>
      <c r="K120" s="66"/>
      <c r="L120" s="66"/>
      <c r="M120" s="66"/>
      <c r="N120" s="66"/>
    </row>
    <row r="121" spans="1:14" ht="18" customHeight="1" x14ac:dyDescent="0.2">
      <c r="A121" s="67">
        <v>36403</v>
      </c>
      <c r="B121" s="81"/>
      <c r="C121" s="81"/>
      <c r="D121" s="66"/>
      <c r="E121" s="66"/>
      <c r="F121" s="66"/>
      <c r="G121" s="66"/>
      <c r="H121" s="66"/>
      <c r="I121" s="66"/>
      <c r="J121" s="66"/>
      <c r="K121" s="66"/>
      <c r="L121" s="66"/>
      <c r="M121" s="66"/>
      <c r="N121" s="66"/>
    </row>
    <row r="122" spans="1:14" ht="18" customHeight="1" x14ac:dyDescent="0.2">
      <c r="A122" s="67">
        <v>36433</v>
      </c>
      <c r="B122" s="81"/>
      <c r="C122" s="81"/>
      <c r="D122" s="66"/>
      <c r="E122" s="66"/>
      <c r="F122" s="66"/>
      <c r="G122" s="66"/>
      <c r="H122" s="66"/>
      <c r="I122" s="66"/>
      <c r="J122" s="66"/>
      <c r="K122" s="66"/>
      <c r="L122" s="66"/>
      <c r="M122" s="66"/>
      <c r="N122" s="66"/>
    </row>
    <row r="123" spans="1:14" ht="18" customHeight="1" x14ac:dyDescent="0.2">
      <c r="A123" s="67">
        <v>36464</v>
      </c>
      <c r="B123" s="81"/>
      <c r="C123" s="81"/>
      <c r="D123" s="66"/>
      <c r="E123" s="66"/>
      <c r="F123" s="66"/>
      <c r="G123" s="66"/>
      <c r="H123" s="66"/>
      <c r="I123" s="66"/>
      <c r="J123" s="66"/>
      <c r="K123" s="66"/>
      <c r="L123" s="66"/>
      <c r="M123" s="66"/>
      <c r="N123" s="66"/>
    </row>
    <row r="124" spans="1:14" ht="18" customHeight="1" x14ac:dyDescent="0.2">
      <c r="A124" s="67">
        <v>36494</v>
      </c>
      <c r="B124" s="81"/>
      <c r="C124" s="81"/>
      <c r="D124" s="66"/>
      <c r="E124" s="66"/>
      <c r="F124" s="66"/>
      <c r="G124" s="66"/>
      <c r="H124" s="66"/>
      <c r="I124" s="66"/>
      <c r="J124" s="66"/>
      <c r="K124" s="66"/>
      <c r="L124" s="66"/>
      <c r="M124" s="66"/>
      <c r="N124" s="66"/>
    </row>
    <row r="125" spans="1:14" ht="18" customHeight="1" x14ac:dyDescent="0.2">
      <c r="A125" s="67">
        <v>36525</v>
      </c>
      <c r="B125" s="81"/>
      <c r="C125" s="81"/>
      <c r="D125" s="66"/>
      <c r="E125" s="66"/>
      <c r="F125" s="66"/>
      <c r="G125" s="66"/>
      <c r="H125" s="66"/>
      <c r="I125" s="66"/>
      <c r="J125" s="66"/>
      <c r="K125" s="66"/>
      <c r="L125" s="66"/>
      <c r="M125" s="66"/>
      <c r="N125" s="66"/>
    </row>
    <row r="126" spans="1:14" ht="18" customHeight="1" x14ac:dyDescent="0.2">
      <c r="A126" s="67">
        <v>36556</v>
      </c>
      <c r="B126" s="81"/>
      <c r="C126" s="81"/>
      <c r="D126" s="66"/>
      <c r="E126" s="66"/>
      <c r="F126" s="66"/>
      <c r="G126" s="66"/>
      <c r="H126" s="66"/>
      <c r="I126" s="66"/>
      <c r="J126" s="66"/>
      <c r="K126" s="66"/>
      <c r="L126" s="66"/>
      <c r="M126" s="66"/>
      <c r="N126" s="66"/>
    </row>
    <row r="127" spans="1:14" ht="18" customHeight="1" x14ac:dyDescent="0.2">
      <c r="A127" s="67">
        <v>36585</v>
      </c>
      <c r="B127" s="81"/>
      <c r="C127" s="81"/>
      <c r="D127" s="66"/>
      <c r="E127" s="66"/>
      <c r="F127" s="66"/>
      <c r="G127" s="66"/>
      <c r="H127" s="66"/>
      <c r="I127" s="66"/>
      <c r="J127" s="66"/>
      <c r="K127" s="66"/>
      <c r="L127" s="66"/>
      <c r="M127" s="66"/>
      <c r="N127" s="66"/>
    </row>
    <row r="128" spans="1:14" ht="18" customHeight="1" x14ac:dyDescent="0.2">
      <c r="A128" s="67">
        <v>36616</v>
      </c>
      <c r="B128" s="81"/>
      <c r="C128" s="81"/>
      <c r="D128" s="66"/>
      <c r="E128" s="66"/>
      <c r="F128" s="66"/>
      <c r="G128" s="66"/>
      <c r="H128" s="66"/>
      <c r="I128" s="66"/>
      <c r="J128" s="66"/>
      <c r="K128" s="66"/>
      <c r="L128" s="66"/>
      <c r="M128" s="66"/>
      <c r="N128" s="66"/>
    </row>
    <row r="129" spans="1:14" ht="18" customHeight="1" x14ac:dyDescent="0.2">
      <c r="A129" s="67">
        <v>36646</v>
      </c>
      <c r="B129" s="81"/>
      <c r="C129" s="81"/>
      <c r="D129" s="66"/>
      <c r="E129" s="66"/>
      <c r="F129" s="66"/>
      <c r="G129" s="66"/>
      <c r="H129" s="66"/>
      <c r="I129" s="66"/>
      <c r="J129" s="66"/>
      <c r="K129" s="66"/>
      <c r="L129" s="66"/>
      <c r="M129" s="66"/>
      <c r="N129" s="66"/>
    </row>
    <row r="130" spans="1:14" ht="18" customHeight="1" x14ac:dyDescent="0.2">
      <c r="A130" s="67">
        <v>36677</v>
      </c>
      <c r="B130" s="81"/>
      <c r="C130" s="81"/>
      <c r="D130" s="66"/>
      <c r="E130" s="66"/>
      <c r="F130" s="66"/>
      <c r="G130" s="66"/>
      <c r="H130" s="66"/>
      <c r="I130" s="66"/>
      <c r="J130" s="66"/>
      <c r="K130" s="66"/>
      <c r="L130" s="66"/>
      <c r="M130" s="66"/>
      <c r="N130" s="66"/>
    </row>
    <row r="131" spans="1:14" ht="18" customHeight="1" x14ac:dyDescent="0.2">
      <c r="A131" s="67">
        <v>36707</v>
      </c>
      <c r="B131" s="81"/>
      <c r="C131" s="81"/>
      <c r="D131" s="66"/>
      <c r="E131" s="66"/>
      <c r="F131" s="66"/>
      <c r="G131" s="66"/>
      <c r="H131" s="66"/>
      <c r="I131" s="66"/>
      <c r="J131" s="66"/>
      <c r="K131" s="66"/>
      <c r="L131" s="66"/>
      <c r="M131" s="66"/>
      <c r="N131" s="66"/>
    </row>
    <row r="132" spans="1:14" ht="18" customHeight="1" x14ac:dyDescent="0.2">
      <c r="A132" s="67">
        <v>36738</v>
      </c>
      <c r="B132" s="81"/>
      <c r="C132" s="81"/>
      <c r="D132" s="66"/>
      <c r="E132" s="66"/>
      <c r="F132" s="66"/>
      <c r="G132" s="66"/>
      <c r="H132" s="66"/>
      <c r="I132" s="66"/>
      <c r="J132" s="66"/>
      <c r="K132" s="66"/>
      <c r="L132" s="66"/>
      <c r="M132" s="66"/>
      <c r="N132" s="66"/>
    </row>
    <row r="133" spans="1:14" ht="18" customHeight="1" x14ac:dyDescent="0.2">
      <c r="A133" s="67">
        <v>36769</v>
      </c>
      <c r="B133" s="81"/>
      <c r="C133" s="81"/>
      <c r="D133" s="66"/>
      <c r="E133" s="66"/>
      <c r="F133" s="66"/>
      <c r="G133" s="66"/>
      <c r="H133" s="66"/>
      <c r="I133" s="66"/>
      <c r="J133" s="66"/>
      <c r="K133" s="66"/>
      <c r="L133" s="66"/>
      <c r="M133" s="66"/>
      <c r="N133" s="66"/>
    </row>
    <row r="134" spans="1:14" ht="18" customHeight="1" x14ac:dyDescent="0.2">
      <c r="A134" s="67">
        <v>36799</v>
      </c>
      <c r="B134" s="81"/>
      <c r="C134" s="81"/>
      <c r="D134" s="66"/>
      <c r="E134" s="66"/>
      <c r="F134" s="66"/>
      <c r="G134" s="66"/>
      <c r="H134" s="66"/>
      <c r="I134" s="66"/>
      <c r="J134" s="66"/>
      <c r="K134" s="66"/>
      <c r="L134" s="66"/>
      <c r="M134" s="66"/>
      <c r="N134" s="66"/>
    </row>
    <row r="135" spans="1:14" ht="18" customHeight="1" x14ac:dyDescent="0.2">
      <c r="A135" s="67">
        <v>36830</v>
      </c>
      <c r="B135" s="81"/>
      <c r="C135" s="81"/>
      <c r="D135" s="66"/>
      <c r="E135" s="66"/>
      <c r="F135" s="66"/>
      <c r="G135" s="66"/>
      <c r="H135" s="66"/>
      <c r="I135" s="66"/>
      <c r="J135" s="66"/>
      <c r="K135" s="66"/>
      <c r="L135" s="66"/>
      <c r="M135" s="66"/>
      <c r="N135" s="66"/>
    </row>
    <row r="136" spans="1:14" ht="18" customHeight="1" x14ac:dyDescent="0.2">
      <c r="A136" s="67">
        <v>36860</v>
      </c>
      <c r="B136" s="81"/>
      <c r="C136" s="81"/>
      <c r="D136" s="66"/>
      <c r="E136" s="66"/>
      <c r="F136" s="66"/>
      <c r="G136" s="66"/>
      <c r="H136" s="66"/>
      <c r="I136" s="66"/>
      <c r="J136" s="66"/>
      <c r="K136" s="66"/>
      <c r="L136" s="66"/>
      <c r="M136" s="66"/>
      <c r="N136" s="66"/>
    </row>
    <row r="137" spans="1:14" ht="18" customHeight="1" x14ac:dyDescent="0.2">
      <c r="A137" s="67">
        <v>36891</v>
      </c>
      <c r="B137" s="81"/>
      <c r="C137" s="81"/>
      <c r="D137" s="66"/>
      <c r="E137" s="66"/>
      <c r="F137" s="66"/>
      <c r="G137" s="66"/>
      <c r="H137" s="66"/>
      <c r="I137" s="66"/>
      <c r="J137" s="66"/>
      <c r="K137" s="66"/>
      <c r="L137" s="66"/>
      <c r="M137" s="66"/>
      <c r="N137" s="66"/>
    </row>
    <row r="138" spans="1:14" ht="18" customHeight="1" x14ac:dyDescent="0.2">
      <c r="A138" s="67">
        <v>36922</v>
      </c>
      <c r="B138" s="81"/>
      <c r="C138" s="81"/>
      <c r="D138" s="66"/>
      <c r="E138" s="66"/>
      <c r="F138" s="66"/>
      <c r="G138" s="66"/>
      <c r="H138" s="66"/>
      <c r="I138" s="66"/>
      <c r="J138" s="66"/>
      <c r="K138" s="66"/>
      <c r="L138" s="66"/>
      <c r="M138" s="66"/>
      <c r="N138" s="66"/>
    </row>
    <row r="139" spans="1:14" ht="18" customHeight="1" x14ac:dyDescent="0.2">
      <c r="A139" s="67">
        <v>36950</v>
      </c>
      <c r="B139" s="81"/>
      <c r="C139" s="81"/>
      <c r="D139" s="66"/>
      <c r="E139" s="66"/>
      <c r="F139" s="66"/>
      <c r="G139" s="66"/>
      <c r="H139" s="66"/>
      <c r="I139" s="66"/>
      <c r="J139" s="66"/>
      <c r="K139" s="66"/>
      <c r="L139" s="66"/>
      <c r="M139" s="66"/>
      <c r="N139" s="66"/>
    </row>
    <row r="140" spans="1:14" ht="18" customHeight="1" x14ac:dyDescent="0.2">
      <c r="A140" s="67">
        <v>36981</v>
      </c>
      <c r="B140" s="81"/>
      <c r="C140" s="81"/>
      <c r="D140" s="66"/>
      <c r="E140" s="66"/>
      <c r="F140" s="66"/>
      <c r="G140" s="66"/>
      <c r="H140" s="66"/>
      <c r="I140" s="66"/>
      <c r="J140" s="66"/>
      <c r="K140" s="66"/>
      <c r="L140" s="66"/>
      <c r="M140" s="66"/>
      <c r="N140" s="66"/>
    </row>
    <row r="141" spans="1:14" ht="18" customHeight="1" x14ac:dyDescent="0.2">
      <c r="A141" s="67">
        <v>37011</v>
      </c>
      <c r="B141" s="81"/>
      <c r="C141" s="81"/>
      <c r="D141" s="66"/>
      <c r="E141" s="66"/>
      <c r="F141" s="66"/>
      <c r="G141" s="66"/>
      <c r="H141" s="66"/>
      <c r="I141" s="66"/>
      <c r="J141" s="66"/>
      <c r="K141" s="66"/>
      <c r="L141" s="66"/>
      <c r="M141" s="66"/>
      <c r="N141" s="66"/>
    </row>
    <row r="142" spans="1:14" ht="18" customHeight="1" x14ac:dyDescent="0.2">
      <c r="A142" s="67">
        <v>37042</v>
      </c>
      <c r="B142" s="81"/>
      <c r="C142" s="81"/>
      <c r="D142" s="66"/>
      <c r="E142" s="66"/>
      <c r="F142" s="66"/>
      <c r="G142" s="66"/>
      <c r="H142" s="66"/>
      <c r="I142" s="66"/>
      <c r="J142" s="66"/>
      <c r="K142" s="66"/>
      <c r="L142" s="66"/>
      <c r="M142" s="66"/>
      <c r="N142" s="66"/>
    </row>
    <row r="143" spans="1:14" ht="18" customHeight="1" x14ac:dyDescent="0.2">
      <c r="A143" s="67">
        <v>37072</v>
      </c>
      <c r="B143" s="81"/>
      <c r="C143" s="81"/>
      <c r="D143" s="66"/>
      <c r="E143" s="66"/>
      <c r="F143" s="66"/>
      <c r="G143" s="66"/>
      <c r="H143" s="66"/>
      <c r="I143" s="66"/>
      <c r="J143" s="66"/>
      <c r="K143" s="66"/>
      <c r="L143" s="66"/>
      <c r="M143" s="66"/>
      <c r="N143" s="66"/>
    </row>
    <row r="144" spans="1:14" ht="18" customHeight="1" x14ac:dyDescent="0.2">
      <c r="A144" s="67">
        <v>37103</v>
      </c>
      <c r="B144" s="81"/>
      <c r="C144" s="81"/>
      <c r="D144" s="66"/>
      <c r="E144" s="66"/>
      <c r="F144" s="66"/>
      <c r="G144" s="66"/>
      <c r="H144" s="66"/>
      <c r="I144" s="66"/>
      <c r="J144" s="66"/>
      <c r="K144" s="66"/>
      <c r="L144" s="66"/>
      <c r="M144" s="66"/>
      <c r="N144" s="66"/>
    </row>
    <row r="145" spans="1:14" ht="18" customHeight="1" x14ac:dyDescent="0.2">
      <c r="A145" s="67">
        <v>37134</v>
      </c>
      <c r="B145" s="81"/>
      <c r="C145" s="81"/>
      <c r="D145" s="66"/>
      <c r="E145" s="66"/>
      <c r="F145" s="66"/>
      <c r="G145" s="66"/>
      <c r="H145" s="66"/>
      <c r="I145" s="66"/>
      <c r="J145" s="66"/>
      <c r="K145" s="66"/>
      <c r="L145" s="66"/>
      <c r="M145" s="66"/>
      <c r="N145" s="66"/>
    </row>
    <row r="146" spans="1:14" ht="18" customHeight="1" x14ac:dyDescent="0.2">
      <c r="A146" s="67">
        <v>37164</v>
      </c>
      <c r="B146" s="81"/>
      <c r="C146" s="81"/>
      <c r="D146" s="66"/>
      <c r="E146" s="66"/>
      <c r="F146" s="66"/>
      <c r="G146" s="66"/>
      <c r="H146" s="66"/>
      <c r="I146" s="66"/>
      <c r="J146" s="66"/>
      <c r="K146" s="66"/>
      <c r="L146" s="66"/>
      <c r="M146" s="66"/>
      <c r="N146" s="66"/>
    </row>
    <row r="147" spans="1:14" ht="18" customHeight="1" x14ac:dyDescent="0.2">
      <c r="A147" s="67">
        <v>37195</v>
      </c>
      <c r="B147" s="81"/>
      <c r="C147" s="81"/>
      <c r="D147" s="66"/>
      <c r="E147" s="66"/>
      <c r="F147" s="66"/>
      <c r="G147" s="66"/>
      <c r="H147" s="66"/>
      <c r="I147" s="66"/>
      <c r="J147" s="66"/>
      <c r="K147" s="66"/>
      <c r="L147" s="66"/>
      <c r="M147" s="66"/>
      <c r="N147" s="66"/>
    </row>
    <row r="148" spans="1:14" ht="18" customHeight="1" x14ac:dyDescent="0.2">
      <c r="A148" s="67">
        <v>37225</v>
      </c>
      <c r="B148" s="81"/>
      <c r="C148" s="81"/>
      <c r="D148" s="66"/>
      <c r="E148" s="66"/>
      <c r="F148" s="66"/>
      <c r="G148" s="66"/>
      <c r="H148" s="66"/>
      <c r="I148" s="66"/>
      <c r="J148" s="66"/>
      <c r="K148" s="66"/>
      <c r="L148" s="66"/>
      <c r="M148" s="66"/>
      <c r="N148" s="66"/>
    </row>
    <row r="149" spans="1:14" ht="18" customHeight="1" x14ac:dyDescent="0.2">
      <c r="A149" s="67">
        <v>37256</v>
      </c>
      <c r="B149" s="81"/>
      <c r="C149" s="81"/>
      <c r="D149" s="66"/>
      <c r="E149" s="66"/>
      <c r="F149" s="66"/>
      <c r="G149" s="66"/>
      <c r="H149" s="66"/>
      <c r="I149" s="66"/>
      <c r="J149" s="66"/>
      <c r="K149" s="66"/>
      <c r="L149" s="66"/>
      <c r="M149" s="66"/>
      <c r="N149" s="66"/>
    </row>
    <row r="150" spans="1:14" ht="18" customHeight="1" x14ac:dyDescent="0.2">
      <c r="A150" s="67">
        <v>37287</v>
      </c>
      <c r="B150" s="81"/>
      <c r="C150" s="81"/>
      <c r="D150" s="66"/>
      <c r="E150" s="66"/>
      <c r="F150" s="66"/>
      <c r="G150" s="66"/>
      <c r="H150" s="66"/>
      <c r="I150" s="66"/>
      <c r="J150" s="66"/>
      <c r="K150" s="66"/>
      <c r="L150" s="66"/>
      <c r="M150" s="66"/>
      <c r="N150" s="66"/>
    </row>
    <row r="151" spans="1:14" ht="18" customHeight="1" x14ac:dyDescent="0.2">
      <c r="A151" s="67">
        <v>37315</v>
      </c>
      <c r="B151" s="81"/>
      <c r="C151" s="81"/>
      <c r="D151" s="66"/>
      <c r="E151" s="66"/>
      <c r="F151" s="66"/>
      <c r="G151" s="66"/>
      <c r="H151" s="66"/>
      <c r="I151" s="66"/>
      <c r="J151" s="66"/>
      <c r="K151" s="66"/>
      <c r="L151" s="66"/>
      <c r="M151" s="66"/>
      <c r="N151" s="66"/>
    </row>
    <row r="152" spans="1:14" ht="18" customHeight="1" x14ac:dyDescent="0.2">
      <c r="A152" s="67">
        <v>37346</v>
      </c>
      <c r="B152" s="81"/>
      <c r="C152" s="81"/>
      <c r="D152" s="66"/>
      <c r="E152" s="66"/>
      <c r="F152" s="66"/>
      <c r="G152" s="66"/>
      <c r="H152" s="66"/>
      <c r="I152" s="66"/>
      <c r="J152" s="66"/>
      <c r="K152" s="66"/>
      <c r="L152" s="66"/>
      <c r="M152" s="66"/>
      <c r="N152" s="66"/>
    </row>
    <row r="153" spans="1:14" ht="18" customHeight="1" x14ac:dyDescent="0.2">
      <c r="A153" s="67">
        <v>37376</v>
      </c>
      <c r="B153" s="81"/>
      <c r="C153" s="81"/>
      <c r="D153" s="66"/>
      <c r="E153" s="66"/>
      <c r="F153" s="66"/>
      <c r="G153" s="66"/>
      <c r="H153" s="66"/>
      <c r="I153" s="66"/>
      <c r="J153" s="66"/>
      <c r="K153" s="66"/>
      <c r="L153" s="66"/>
      <c r="M153" s="66"/>
      <c r="N153" s="66"/>
    </row>
    <row r="154" spans="1:14" ht="18" customHeight="1" x14ac:dyDescent="0.2">
      <c r="A154" s="67">
        <v>37407</v>
      </c>
      <c r="B154" s="81"/>
      <c r="C154" s="81"/>
      <c r="D154" s="66"/>
      <c r="E154" s="66"/>
      <c r="F154" s="66"/>
      <c r="G154" s="66"/>
      <c r="H154" s="66"/>
      <c r="I154" s="66"/>
      <c r="J154" s="66"/>
      <c r="K154" s="66"/>
      <c r="L154" s="66"/>
      <c r="M154" s="66"/>
      <c r="N154" s="66"/>
    </row>
    <row r="155" spans="1:14" ht="18" customHeight="1" x14ac:dyDescent="0.2">
      <c r="A155" s="67">
        <v>37437</v>
      </c>
      <c r="B155" s="81"/>
      <c r="C155" s="81"/>
      <c r="D155" s="66"/>
      <c r="E155" s="66"/>
      <c r="F155" s="66"/>
      <c r="G155" s="66"/>
      <c r="H155" s="66"/>
      <c r="I155" s="66"/>
      <c r="J155" s="66"/>
      <c r="K155" s="66"/>
      <c r="L155" s="66"/>
      <c r="M155" s="66"/>
      <c r="N155" s="66"/>
    </row>
    <row r="156" spans="1:14" ht="18" customHeight="1" x14ac:dyDescent="0.2">
      <c r="A156" s="67">
        <v>37468</v>
      </c>
      <c r="B156" s="81"/>
      <c r="C156" s="81"/>
      <c r="D156" s="66"/>
      <c r="E156" s="66"/>
      <c r="F156" s="66"/>
      <c r="G156" s="66"/>
      <c r="H156" s="66"/>
      <c r="I156" s="66"/>
      <c r="J156" s="66"/>
      <c r="K156" s="66"/>
      <c r="L156" s="66"/>
      <c r="M156" s="66"/>
      <c r="N156" s="66"/>
    </row>
    <row r="157" spans="1:14" ht="18" customHeight="1" x14ac:dyDescent="0.2">
      <c r="A157" s="67">
        <v>37499</v>
      </c>
      <c r="B157" s="81"/>
      <c r="C157" s="81"/>
      <c r="D157" s="66"/>
      <c r="E157" s="66"/>
      <c r="F157" s="66"/>
      <c r="G157" s="66"/>
      <c r="H157" s="66"/>
      <c r="I157" s="66"/>
      <c r="J157" s="66"/>
      <c r="K157" s="66"/>
      <c r="L157" s="66"/>
      <c r="M157" s="66"/>
      <c r="N157" s="66"/>
    </row>
    <row r="158" spans="1:14" ht="18" customHeight="1" x14ac:dyDescent="0.2">
      <c r="A158" s="67">
        <v>37529</v>
      </c>
      <c r="B158" s="81"/>
      <c r="C158" s="81"/>
      <c r="D158" s="66"/>
      <c r="E158" s="66"/>
      <c r="F158" s="66"/>
      <c r="G158" s="66"/>
      <c r="H158" s="66"/>
      <c r="I158" s="66"/>
      <c r="J158" s="66"/>
      <c r="K158" s="66"/>
      <c r="L158" s="66"/>
      <c r="M158" s="66"/>
      <c r="N158" s="66"/>
    </row>
    <row r="159" spans="1:14" ht="18" customHeight="1" x14ac:dyDescent="0.2">
      <c r="A159" s="67">
        <v>37560</v>
      </c>
      <c r="B159" s="81"/>
      <c r="C159" s="81"/>
      <c r="D159" s="66"/>
      <c r="E159" s="66"/>
      <c r="F159" s="66"/>
      <c r="G159" s="66"/>
      <c r="H159" s="66"/>
      <c r="I159" s="66"/>
      <c r="J159" s="66"/>
      <c r="K159" s="66"/>
      <c r="L159" s="66"/>
      <c r="M159" s="66"/>
      <c r="N159" s="66"/>
    </row>
    <row r="160" spans="1:14" ht="18" customHeight="1" x14ac:dyDescent="0.2">
      <c r="A160" s="67">
        <v>37590</v>
      </c>
      <c r="B160" s="81"/>
      <c r="C160" s="81"/>
      <c r="D160" s="66"/>
      <c r="E160" s="66"/>
      <c r="F160" s="66"/>
      <c r="G160" s="66"/>
      <c r="H160" s="66"/>
      <c r="I160" s="66"/>
      <c r="J160" s="66"/>
      <c r="K160" s="66"/>
      <c r="L160" s="66"/>
      <c r="M160" s="66"/>
      <c r="N160" s="66"/>
    </row>
    <row r="161" spans="1:14" ht="18" customHeight="1" x14ac:dyDescent="0.2">
      <c r="A161" s="67">
        <v>37621</v>
      </c>
      <c r="B161" s="81"/>
      <c r="C161" s="81"/>
      <c r="D161" s="66"/>
      <c r="E161" s="66"/>
      <c r="F161" s="66"/>
      <c r="G161" s="66"/>
      <c r="H161" s="66"/>
      <c r="I161" s="66"/>
      <c r="J161" s="66"/>
      <c r="K161" s="66"/>
      <c r="L161" s="66"/>
      <c r="M161" s="66"/>
      <c r="N161" s="66"/>
    </row>
    <row r="162" spans="1:14" ht="18" customHeight="1" x14ac:dyDescent="0.2">
      <c r="A162" s="67">
        <v>37652</v>
      </c>
      <c r="B162" s="81"/>
      <c r="C162" s="81"/>
      <c r="D162" s="66"/>
      <c r="E162" s="66"/>
      <c r="F162" s="66"/>
      <c r="G162" s="66"/>
      <c r="H162" s="66"/>
      <c r="I162" s="66"/>
      <c r="J162" s="66"/>
      <c r="K162" s="66"/>
      <c r="L162" s="66"/>
      <c r="M162" s="66"/>
      <c r="N162" s="66"/>
    </row>
    <row r="163" spans="1:14" ht="18" customHeight="1" x14ac:dyDescent="0.2">
      <c r="A163" s="67">
        <v>37680</v>
      </c>
      <c r="B163" s="81"/>
      <c r="C163" s="81"/>
      <c r="D163" s="66"/>
      <c r="E163" s="66"/>
      <c r="F163" s="66"/>
      <c r="G163" s="66"/>
      <c r="H163" s="66"/>
      <c r="I163" s="66"/>
      <c r="J163" s="66"/>
      <c r="K163" s="66"/>
      <c r="L163" s="66"/>
      <c r="M163" s="66"/>
      <c r="N163" s="66"/>
    </row>
    <row r="164" spans="1:14" ht="18" customHeight="1" x14ac:dyDescent="0.2">
      <c r="A164" s="67">
        <v>37711</v>
      </c>
      <c r="B164" s="81"/>
      <c r="C164" s="81"/>
      <c r="D164" s="66"/>
      <c r="E164" s="66"/>
      <c r="F164" s="66"/>
      <c r="G164" s="66"/>
      <c r="H164" s="66"/>
      <c r="I164" s="66"/>
      <c r="J164" s="66"/>
      <c r="K164" s="66"/>
      <c r="L164" s="66"/>
      <c r="M164" s="66"/>
      <c r="N164" s="66"/>
    </row>
    <row r="165" spans="1:14" ht="18" customHeight="1" x14ac:dyDescent="0.2">
      <c r="A165" s="67">
        <v>37741</v>
      </c>
      <c r="B165" s="81"/>
      <c r="C165" s="81"/>
      <c r="D165" s="66"/>
      <c r="E165" s="66"/>
      <c r="F165" s="66"/>
      <c r="G165" s="66"/>
      <c r="H165" s="66"/>
      <c r="I165" s="66"/>
      <c r="J165" s="66"/>
      <c r="K165" s="66"/>
      <c r="L165" s="66"/>
      <c r="M165" s="66"/>
      <c r="N165" s="66"/>
    </row>
    <row r="166" spans="1:14" ht="18" customHeight="1" x14ac:dyDescent="0.2">
      <c r="A166" s="67">
        <v>37772</v>
      </c>
      <c r="B166" s="81"/>
      <c r="C166" s="81"/>
      <c r="D166" s="66"/>
      <c r="E166" s="66"/>
      <c r="F166" s="66"/>
      <c r="G166" s="66"/>
      <c r="H166" s="66"/>
      <c r="I166" s="66"/>
      <c r="J166" s="66"/>
      <c r="K166" s="66"/>
      <c r="L166" s="66"/>
      <c r="M166" s="66"/>
      <c r="N166" s="66"/>
    </row>
    <row r="167" spans="1:14" ht="18" customHeight="1" x14ac:dyDescent="0.2">
      <c r="A167" s="67">
        <v>37802</v>
      </c>
      <c r="B167" s="81"/>
      <c r="C167" s="81"/>
      <c r="D167" s="66"/>
      <c r="E167" s="66"/>
      <c r="F167" s="66"/>
      <c r="G167" s="66"/>
      <c r="H167" s="66"/>
      <c r="I167" s="66"/>
      <c r="J167" s="66"/>
      <c r="K167" s="66"/>
      <c r="L167" s="66"/>
      <c r="M167" s="66"/>
      <c r="N167" s="66"/>
    </row>
    <row r="168" spans="1:14" ht="18" customHeight="1" x14ac:dyDescent="0.2">
      <c r="A168" s="67">
        <v>37833</v>
      </c>
      <c r="B168" s="81"/>
      <c r="C168" s="81"/>
      <c r="D168" s="66"/>
      <c r="E168" s="66"/>
      <c r="F168" s="66"/>
      <c r="G168" s="66"/>
      <c r="H168" s="66"/>
      <c r="I168" s="66"/>
      <c r="J168" s="66"/>
      <c r="K168" s="66"/>
      <c r="L168" s="66"/>
      <c r="M168" s="66"/>
      <c r="N168" s="66"/>
    </row>
    <row r="169" spans="1:14" ht="18" customHeight="1" x14ac:dyDescent="0.2">
      <c r="A169" s="67">
        <v>37864</v>
      </c>
      <c r="B169" s="81"/>
      <c r="C169" s="81"/>
      <c r="D169" s="66"/>
      <c r="E169" s="66"/>
      <c r="F169" s="66"/>
      <c r="G169" s="66"/>
      <c r="H169" s="66"/>
      <c r="I169" s="66"/>
      <c r="J169" s="66"/>
      <c r="K169" s="66"/>
      <c r="L169" s="66"/>
      <c r="M169" s="66"/>
      <c r="N169" s="66"/>
    </row>
    <row r="170" spans="1:14" ht="18" customHeight="1" x14ac:dyDescent="0.2">
      <c r="A170" s="67">
        <v>37894</v>
      </c>
      <c r="B170" s="81"/>
      <c r="C170" s="81"/>
      <c r="D170" s="66"/>
      <c r="E170" s="66"/>
      <c r="F170" s="66"/>
      <c r="G170" s="66"/>
      <c r="H170" s="66"/>
      <c r="I170" s="66"/>
      <c r="J170" s="66"/>
      <c r="K170" s="66"/>
      <c r="L170" s="66"/>
      <c r="M170" s="66"/>
      <c r="N170" s="66"/>
    </row>
    <row r="171" spans="1:14" ht="18" customHeight="1" x14ac:dyDescent="0.2">
      <c r="A171" s="67">
        <v>37925</v>
      </c>
      <c r="B171" s="81"/>
      <c r="C171" s="81"/>
      <c r="D171" s="66"/>
      <c r="E171" s="66"/>
      <c r="F171" s="66"/>
      <c r="G171" s="66"/>
      <c r="H171" s="66"/>
      <c r="I171" s="66"/>
      <c r="J171" s="66"/>
      <c r="K171" s="66"/>
      <c r="L171" s="66"/>
      <c r="M171" s="66"/>
      <c r="N171" s="66"/>
    </row>
    <row r="172" spans="1:14" ht="18" customHeight="1" x14ac:dyDescent="0.2">
      <c r="A172" s="67">
        <v>37955</v>
      </c>
      <c r="B172" s="81"/>
      <c r="C172" s="81"/>
      <c r="D172" s="66"/>
      <c r="E172" s="66"/>
      <c r="F172" s="66"/>
      <c r="G172" s="66"/>
      <c r="H172" s="66"/>
      <c r="I172" s="66"/>
      <c r="J172" s="66"/>
      <c r="K172" s="66"/>
      <c r="L172" s="66"/>
      <c r="M172" s="66"/>
      <c r="N172" s="66"/>
    </row>
    <row r="173" spans="1:14" ht="18" customHeight="1" x14ac:dyDescent="0.2">
      <c r="A173" s="67">
        <v>37986</v>
      </c>
      <c r="B173" s="81"/>
      <c r="C173" s="81"/>
      <c r="D173" s="66"/>
      <c r="E173" s="66"/>
      <c r="F173" s="66"/>
      <c r="G173" s="66"/>
      <c r="H173" s="66"/>
      <c r="I173" s="66"/>
      <c r="J173" s="66"/>
      <c r="K173" s="66"/>
      <c r="L173" s="66"/>
      <c r="M173" s="66"/>
      <c r="N173" s="66"/>
    </row>
    <row r="174" spans="1:14" ht="18" customHeight="1" x14ac:dyDescent="0.2">
      <c r="A174" s="67">
        <v>38017</v>
      </c>
      <c r="B174" s="81"/>
      <c r="C174" s="81"/>
      <c r="D174" s="66"/>
      <c r="E174" s="66"/>
      <c r="F174" s="66"/>
      <c r="G174" s="66"/>
      <c r="H174" s="66"/>
      <c r="I174" s="66"/>
      <c r="J174" s="66"/>
      <c r="K174" s="66"/>
      <c r="L174" s="66"/>
      <c r="M174" s="66"/>
      <c r="N174" s="66"/>
    </row>
    <row r="175" spans="1:14" ht="18" customHeight="1" x14ac:dyDescent="0.2">
      <c r="A175" s="67">
        <v>38046</v>
      </c>
      <c r="B175" s="81"/>
      <c r="C175" s="81"/>
      <c r="D175" s="66"/>
      <c r="E175" s="66"/>
      <c r="F175" s="66"/>
      <c r="G175" s="66"/>
      <c r="H175" s="66"/>
      <c r="I175" s="66"/>
      <c r="J175" s="66"/>
      <c r="K175" s="66"/>
      <c r="L175" s="66"/>
      <c r="M175" s="66"/>
      <c r="N175" s="66"/>
    </row>
    <row r="176" spans="1:14" ht="18" customHeight="1" x14ac:dyDescent="0.2">
      <c r="A176" s="67">
        <v>38077</v>
      </c>
      <c r="B176" s="81"/>
      <c r="C176" s="81"/>
      <c r="D176" s="66"/>
      <c r="E176" s="66"/>
      <c r="F176" s="66"/>
      <c r="G176" s="66"/>
      <c r="H176" s="66"/>
      <c r="I176" s="66"/>
      <c r="J176" s="66"/>
      <c r="K176" s="66"/>
      <c r="L176" s="66"/>
      <c r="M176" s="66"/>
      <c r="N176" s="66"/>
    </row>
    <row r="177" spans="1:14" ht="18" customHeight="1" x14ac:dyDescent="0.2">
      <c r="A177" s="67">
        <v>38107</v>
      </c>
      <c r="B177" s="81"/>
      <c r="C177" s="81"/>
      <c r="D177" s="66"/>
      <c r="E177" s="66"/>
      <c r="F177" s="66"/>
      <c r="G177" s="66"/>
      <c r="H177" s="66"/>
      <c r="I177" s="66"/>
      <c r="J177" s="66"/>
      <c r="K177" s="66"/>
      <c r="L177" s="66"/>
      <c r="M177" s="66"/>
      <c r="N177" s="66"/>
    </row>
    <row r="178" spans="1:14" ht="18" customHeight="1" x14ac:dyDescent="0.2">
      <c r="A178" s="67">
        <v>38138</v>
      </c>
      <c r="B178" s="81"/>
      <c r="C178" s="81"/>
      <c r="D178" s="66"/>
      <c r="E178" s="66"/>
      <c r="F178" s="66"/>
      <c r="G178" s="66"/>
      <c r="H178" s="66"/>
      <c r="I178" s="66"/>
      <c r="J178" s="66"/>
      <c r="K178" s="66"/>
      <c r="L178" s="66"/>
      <c r="M178" s="66"/>
      <c r="N178" s="66"/>
    </row>
    <row r="179" spans="1:14" ht="18" customHeight="1" x14ac:dyDescent="0.2">
      <c r="A179" s="67">
        <v>38168</v>
      </c>
      <c r="B179" s="81"/>
      <c r="C179" s="81"/>
      <c r="D179" s="66"/>
      <c r="E179" s="66"/>
      <c r="F179" s="66"/>
      <c r="G179" s="66"/>
      <c r="H179" s="66"/>
      <c r="I179" s="66"/>
      <c r="J179" s="66"/>
      <c r="K179" s="66"/>
      <c r="L179" s="66"/>
      <c r="M179" s="66"/>
      <c r="N179" s="66"/>
    </row>
    <row r="180" spans="1:14" ht="18" customHeight="1" x14ac:dyDescent="0.2">
      <c r="A180" s="67">
        <v>38199</v>
      </c>
      <c r="B180" s="81"/>
      <c r="C180" s="81"/>
      <c r="D180" s="66"/>
      <c r="E180" s="66"/>
      <c r="F180" s="66"/>
      <c r="G180" s="66"/>
      <c r="H180" s="66"/>
      <c r="I180" s="66"/>
      <c r="J180" s="66"/>
      <c r="K180" s="66"/>
      <c r="L180" s="66"/>
      <c r="M180" s="66"/>
      <c r="N180" s="66"/>
    </row>
    <row r="181" spans="1:14" ht="18" customHeight="1" x14ac:dyDescent="0.2">
      <c r="A181" s="67">
        <v>38230</v>
      </c>
      <c r="B181" s="81"/>
      <c r="C181" s="81"/>
      <c r="D181" s="66"/>
      <c r="E181" s="66"/>
      <c r="F181" s="66"/>
      <c r="G181" s="66"/>
      <c r="H181" s="66"/>
      <c r="I181" s="66"/>
      <c r="J181" s="66"/>
      <c r="K181" s="66"/>
      <c r="L181" s="66"/>
      <c r="M181" s="66"/>
      <c r="N181" s="66"/>
    </row>
    <row r="182" spans="1:14" ht="18" customHeight="1" x14ac:dyDescent="0.2">
      <c r="A182" s="67">
        <v>38260</v>
      </c>
      <c r="B182" s="81"/>
      <c r="C182" s="81"/>
      <c r="D182" s="66"/>
      <c r="E182" s="66"/>
      <c r="F182" s="66"/>
      <c r="G182" s="66"/>
      <c r="H182" s="66"/>
      <c r="I182" s="66"/>
      <c r="J182" s="66"/>
      <c r="K182" s="66"/>
      <c r="L182" s="66"/>
      <c r="M182" s="66"/>
      <c r="N182" s="66"/>
    </row>
    <row r="183" spans="1:14" ht="18" customHeight="1" x14ac:dyDescent="0.2">
      <c r="A183" s="67">
        <v>38291</v>
      </c>
      <c r="B183" s="81"/>
      <c r="C183" s="81"/>
      <c r="D183" s="66"/>
      <c r="E183" s="66"/>
      <c r="F183" s="66"/>
      <c r="G183" s="66"/>
      <c r="H183" s="66"/>
      <c r="I183" s="66"/>
      <c r="J183" s="66"/>
      <c r="K183" s="66"/>
      <c r="L183" s="66"/>
      <c r="M183" s="66"/>
      <c r="N183" s="66"/>
    </row>
    <row r="184" spans="1:14" ht="18" customHeight="1" x14ac:dyDescent="0.2">
      <c r="A184" s="67">
        <v>38321</v>
      </c>
      <c r="B184" s="81"/>
      <c r="C184" s="81"/>
      <c r="D184" s="66"/>
      <c r="E184" s="66"/>
      <c r="F184" s="66"/>
      <c r="G184" s="66"/>
      <c r="H184" s="66"/>
      <c r="I184" s="66"/>
      <c r="J184" s="66"/>
      <c r="K184" s="66"/>
      <c r="L184" s="66"/>
      <c r="M184" s="66"/>
      <c r="N184" s="66"/>
    </row>
    <row r="185" spans="1:14" ht="18" customHeight="1" x14ac:dyDescent="0.2">
      <c r="A185" s="67">
        <v>38352</v>
      </c>
      <c r="B185" s="81"/>
      <c r="C185" s="81"/>
      <c r="D185" s="66"/>
      <c r="E185" s="66"/>
      <c r="F185" s="66"/>
      <c r="G185" s="66"/>
      <c r="H185" s="66"/>
      <c r="I185" s="66"/>
      <c r="J185" s="66"/>
      <c r="K185" s="66"/>
      <c r="L185" s="66"/>
      <c r="M185" s="66"/>
      <c r="N185" s="66"/>
    </row>
    <row r="186" spans="1:14" ht="18" customHeight="1" x14ac:dyDescent="0.2">
      <c r="A186" s="67">
        <v>38383</v>
      </c>
      <c r="B186" s="81"/>
      <c r="C186" s="81"/>
      <c r="D186" s="66"/>
      <c r="E186" s="66"/>
      <c r="F186" s="66"/>
      <c r="G186" s="66"/>
      <c r="H186" s="66"/>
      <c r="I186" s="66"/>
      <c r="J186" s="66"/>
      <c r="K186" s="66"/>
      <c r="L186" s="66"/>
      <c r="M186" s="66"/>
      <c r="N186" s="66"/>
    </row>
    <row r="187" spans="1:14" ht="18" customHeight="1" x14ac:dyDescent="0.2">
      <c r="A187" s="67">
        <v>38411</v>
      </c>
      <c r="B187" s="81"/>
      <c r="C187" s="81"/>
      <c r="D187" s="66"/>
      <c r="E187" s="66"/>
      <c r="F187" s="66"/>
      <c r="G187" s="66"/>
      <c r="H187" s="66"/>
      <c r="I187" s="66"/>
      <c r="J187" s="66"/>
      <c r="K187" s="66"/>
      <c r="L187" s="66"/>
      <c r="M187" s="66"/>
      <c r="N187" s="66"/>
    </row>
    <row r="188" spans="1:14" ht="18" customHeight="1" x14ac:dyDescent="0.2">
      <c r="A188" s="67">
        <v>38442</v>
      </c>
      <c r="B188" s="81"/>
      <c r="C188" s="81"/>
      <c r="D188" s="66"/>
      <c r="E188" s="66"/>
      <c r="F188" s="66"/>
      <c r="G188" s="66"/>
      <c r="H188" s="66"/>
      <c r="I188" s="66"/>
      <c r="J188" s="66"/>
      <c r="K188" s="66"/>
      <c r="L188" s="66"/>
      <c r="M188" s="66"/>
      <c r="N188" s="66"/>
    </row>
    <row r="189" spans="1:14" ht="18" customHeight="1" x14ac:dyDescent="0.2">
      <c r="A189" s="67">
        <v>38472</v>
      </c>
      <c r="B189" s="81"/>
      <c r="C189" s="81"/>
      <c r="D189" s="66"/>
      <c r="E189" s="66"/>
      <c r="F189" s="66"/>
      <c r="G189" s="66"/>
      <c r="H189" s="66"/>
      <c r="I189" s="66"/>
      <c r="J189" s="66"/>
      <c r="K189" s="66"/>
      <c r="L189" s="66"/>
      <c r="M189" s="66"/>
      <c r="N189" s="66"/>
    </row>
    <row r="190" spans="1:14" ht="18" customHeight="1" x14ac:dyDescent="0.2">
      <c r="A190" s="67">
        <v>38503</v>
      </c>
      <c r="B190" s="81"/>
      <c r="C190" s="81"/>
      <c r="D190" s="66"/>
      <c r="E190" s="66"/>
      <c r="F190" s="66"/>
      <c r="G190" s="66"/>
      <c r="H190" s="66"/>
      <c r="I190" s="66"/>
      <c r="J190" s="66"/>
      <c r="K190" s="66"/>
      <c r="L190" s="66"/>
      <c r="M190" s="66"/>
      <c r="N190" s="66"/>
    </row>
    <row r="191" spans="1:14" ht="18" customHeight="1" x14ac:dyDescent="0.2">
      <c r="A191" s="67">
        <v>38533</v>
      </c>
      <c r="B191" s="81"/>
      <c r="C191" s="81"/>
      <c r="D191" s="66"/>
      <c r="E191" s="66"/>
      <c r="F191" s="66"/>
      <c r="G191" s="66"/>
      <c r="H191" s="66"/>
      <c r="I191" s="66"/>
      <c r="J191" s="66"/>
      <c r="K191" s="66"/>
      <c r="L191" s="66"/>
      <c r="M191" s="66"/>
      <c r="N191" s="66"/>
    </row>
    <row r="192" spans="1:14" ht="18" customHeight="1" x14ac:dyDescent="0.2">
      <c r="A192" s="67">
        <v>38564</v>
      </c>
      <c r="B192" s="81"/>
      <c r="C192" s="81"/>
      <c r="D192" s="66"/>
      <c r="E192" s="66"/>
      <c r="F192" s="66"/>
      <c r="G192" s="66"/>
      <c r="H192" s="66"/>
      <c r="I192" s="66"/>
      <c r="J192" s="66"/>
      <c r="K192" s="66"/>
      <c r="L192" s="66"/>
      <c r="M192" s="66"/>
      <c r="N192" s="66"/>
    </row>
    <row r="193" spans="1:14" ht="18" customHeight="1" x14ac:dyDescent="0.2">
      <c r="A193" s="67">
        <v>38595</v>
      </c>
      <c r="B193" s="81"/>
      <c r="C193" s="81"/>
      <c r="D193" s="66"/>
      <c r="E193" s="66"/>
      <c r="F193" s="66"/>
      <c r="G193" s="66"/>
      <c r="H193" s="66"/>
      <c r="I193" s="66"/>
      <c r="J193" s="66"/>
      <c r="K193" s="66"/>
      <c r="L193" s="66"/>
      <c r="M193" s="66"/>
      <c r="N193" s="66"/>
    </row>
    <row r="194" spans="1:14" ht="18" customHeight="1" x14ac:dyDescent="0.2">
      <c r="A194" s="67">
        <v>38625</v>
      </c>
      <c r="B194" s="81"/>
      <c r="C194" s="81"/>
      <c r="D194" s="66"/>
      <c r="E194" s="66"/>
      <c r="F194" s="66"/>
      <c r="G194" s="66"/>
      <c r="H194" s="66"/>
      <c r="I194" s="66"/>
      <c r="J194" s="66"/>
      <c r="K194" s="66"/>
      <c r="L194" s="66"/>
      <c r="M194" s="66"/>
      <c r="N194" s="66"/>
    </row>
    <row r="195" spans="1:14" ht="18" customHeight="1" x14ac:dyDescent="0.2">
      <c r="A195" s="67">
        <v>38656</v>
      </c>
      <c r="B195" s="81"/>
      <c r="C195" s="81"/>
      <c r="D195" s="66"/>
      <c r="E195" s="66"/>
      <c r="F195" s="66"/>
      <c r="G195" s="66"/>
      <c r="H195" s="66"/>
      <c r="I195" s="66"/>
      <c r="J195" s="66"/>
      <c r="K195" s="66"/>
      <c r="L195" s="66"/>
      <c r="M195" s="66"/>
      <c r="N195" s="66"/>
    </row>
    <row r="196" spans="1:14" ht="18" customHeight="1" x14ac:dyDescent="0.2">
      <c r="A196" s="67">
        <v>38686</v>
      </c>
      <c r="B196" s="81"/>
      <c r="C196" s="81"/>
      <c r="D196" s="66"/>
      <c r="E196" s="66"/>
      <c r="F196" s="66"/>
      <c r="G196" s="66"/>
      <c r="H196" s="66"/>
      <c r="I196" s="66"/>
      <c r="J196" s="66"/>
      <c r="K196" s="66"/>
      <c r="L196" s="66"/>
      <c r="M196" s="66"/>
      <c r="N196" s="66"/>
    </row>
    <row r="197" spans="1:14" ht="18" customHeight="1" x14ac:dyDescent="0.2">
      <c r="A197" s="67">
        <v>38717</v>
      </c>
      <c r="B197" s="81"/>
      <c r="C197" s="81"/>
      <c r="D197" s="66"/>
      <c r="E197" s="66"/>
      <c r="F197" s="66"/>
      <c r="G197" s="66"/>
      <c r="H197" s="66"/>
      <c r="I197" s="66"/>
      <c r="J197" s="66"/>
      <c r="K197" s="66"/>
      <c r="L197" s="66"/>
      <c r="M197" s="66"/>
      <c r="N197" s="66"/>
    </row>
    <row r="198" spans="1:14" ht="18" customHeight="1" x14ac:dyDescent="0.2">
      <c r="A198" s="67">
        <v>38748</v>
      </c>
      <c r="B198" s="81"/>
      <c r="C198" s="81"/>
      <c r="D198" s="66"/>
      <c r="E198" s="66"/>
      <c r="F198" s="66"/>
      <c r="G198" s="66"/>
      <c r="H198" s="66"/>
      <c r="I198" s="66"/>
      <c r="J198" s="66"/>
      <c r="K198" s="66"/>
      <c r="L198" s="66"/>
      <c r="M198" s="66"/>
      <c r="N198" s="66"/>
    </row>
    <row r="199" spans="1:14" ht="18" customHeight="1" x14ac:dyDescent="0.2">
      <c r="A199" s="67">
        <v>38776</v>
      </c>
      <c r="B199" s="81"/>
      <c r="C199" s="81"/>
      <c r="D199" s="66"/>
      <c r="E199" s="66"/>
      <c r="F199" s="66"/>
      <c r="G199" s="66"/>
      <c r="H199" s="66"/>
      <c r="I199" s="66"/>
      <c r="J199" s="66"/>
      <c r="K199" s="66"/>
      <c r="L199" s="66"/>
      <c r="M199" s="66"/>
      <c r="N199" s="66"/>
    </row>
    <row r="200" spans="1:14" ht="18" customHeight="1" x14ac:dyDescent="0.2">
      <c r="A200" s="67">
        <v>38807</v>
      </c>
      <c r="B200" s="81"/>
      <c r="C200" s="81"/>
      <c r="D200" s="66"/>
      <c r="E200" s="66"/>
      <c r="F200" s="66"/>
      <c r="G200" s="66"/>
      <c r="H200" s="66"/>
      <c r="I200" s="66"/>
      <c r="J200" s="66"/>
      <c r="K200" s="66"/>
      <c r="L200" s="66"/>
      <c r="M200" s="66"/>
      <c r="N200" s="66"/>
    </row>
    <row r="201" spans="1:14" ht="18" customHeight="1" x14ac:dyDescent="0.2">
      <c r="A201" s="67">
        <v>38837</v>
      </c>
      <c r="B201" s="81"/>
      <c r="C201" s="81"/>
      <c r="D201" s="66"/>
      <c r="E201" s="66"/>
      <c r="F201" s="66"/>
      <c r="G201" s="66"/>
      <c r="H201" s="66"/>
      <c r="I201" s="66"/>
      <c r="J201" s="66"/>
      <c r="K201" s="66"/>
      <c r="L201" s="66"/>
      <c r="M201" s="66"/>
      <c r="N201" s="66"/>
    </row>
    <row r="202" spans="1:14" ht="18" customHeight="1" x14ac:dyDescent="0.2">
      <c r="A202" s="67">
        <v>38868</v>
      </c>
      <c r="B202" s="81"/>
      <c r="C202" s="81"/>
      <c r="D202" s="66"/>
      <c r="E202" s="66"/>
      <c r="F202" s="66"/>
      <c r="G202" s="66"/>
      <c r="H202" s="66"/>
      <c r="I202" s="66"/>
      <c r="J202" s="66"/>
      <c r="K202" s="66"/>
      <c r="L202" s="66"/>
      <c r="M202" s="66"/>
      <c r="N202" s="66"/>
    </row>
    <row r="203" spans="1:14" ht="18" customHeight="1" x14ac:dyDescent="0.2">
      <c r="A203" s="67">
        <v>38898</v>
      </c>
      <c r="B203" s="81"/>
      <c r="C203" s="81"/>
      <c r="D203" s="66"/>
      <c r="E203" s="66"/>
      <c r="F203" s="66"/>
      <c r="G203" s="66"/>
      <c r="H203" s="66"/>
      <c r="I203" s="66"/>
      <c r="J203" s="66"/>
      <c r="K203" s="66"/>
      <c r="L203" s="66"/>
      <c r="M203" s="66"/>
      <c r="N203" s="66"/>
    </row>
    <row r="204" spans="1:14" ht="18" customHeight="1" x14ac:dyDescent="0.2">
      <c r="A204" s="67">
        <v>38929</v>
      </c>
      <c r="B204" s="81"/>
      <c r="C204" s="81"/>
      <c r="D204" s="66"/>
      <c r="E204" s="66"/>
      <c r="F204" s="66"/>
      <c r="G204" s="66"/>
      <c r="H204" s="66"/>
      <c r="I204" s="66"/>
      <c r="J204" s="66"/>
      <c r="K204" s="66"/>
      <c r="L204" s="66"/>
      <c r="M204" s="66"/>
      <c r="N204" s="66"/>
    </row>
    <row r="205" spans="1:14" ht="18" customHeight="1" x14ac:dyDescent="0.2">
      <c r="A205" s="67">
        <v>38960</v>
      </c>
      <c r="B205" s="81"/>
      <c r="C205" s="81"/>
      <c r="D205" s="66"/>
      <c r="E205" s="66"/>
      <c r="F205" s="66"/>
      <c r="G205" s="66"/>
      <c r="H205" s="66"/>
      <c r="I205" s="66"/>
      <c r="J205" s="66"/>
      <c r="K205" s="66"/>
      <c r="L205" s="66"/>
      <c r="M205" s="66"/>
      <c r="N205" s="66"/>
    </row>
    <row r="206" spans="1:14" ht="18" customHeight="1" x14ac:dyDescent="0.2">
      <c r="A206" s="67">
        <v>38990</v>
      </c>
      <c r="B206" s="81"/>
      <c r="C206" s="81"/>
      <c r="D206" s="66"/>
      <c r="E206" s="66"/>
      <c r="F206" s="66"/>
      <c r="G206" s="66"/>
      <c r="H206" s="66"/>
      <c r="I206" s="66"/>
      <c r="J206" s="66"/>
      <c r="K206" s="66"/>
      <c r="L206" s="66"/>
      <c r="M206" s="66"/>
      <c r="N206" s="66"/>
    </row>
    <row r="207" spans="1:14" ht="18" customHeight="1" x14ac:dyDescent="0.2">
      <c r="A207" s="67">
        <v>39021</v>
      </c>
      <c r="B207" s="81"/>
      <c r="C207" s="81"/>
      <c r="D207" s="66"/>
      <c r="E207" s="66"/>
      <c r="F207" s="66"/>
      <c r="G207" s="66"/>
      <c r="H207" s="66"/>
      <c r="I207" s="66"/>
      <c r="J207" s="66"/>
      <c r="K207" s="66"/>
      <c r="L207" s="66"/>
      <c r="M207" s="66"/>
      <c r="N207" s="66"/>
    </row>
    <row r="208" spans="1:14" ht="18" customHeight="1" x14ac:dyDescent="0.2">
      <c r="A208" s="67">
        <v>39051</v>
      </c>
      <c r="B208" s="81"/>
      <c r="C208" s="81"/>
      <c r="D208" s="66"/>
      <c r="E208" s="66"/>
      <c r="F208" s="66"/>
      <c r="G208" s="66"/>
      <c r="H208" s="66"/>
      <c r="I208" s="66"/>
      <c r="J208" s="66"/>
      <c r="K208" s="66"/>
      <c r="L208" s="66"/>
      <c r="M208" s="66"/>
      <c r="N208" s="66"/>
    </row>
    <row r="209" spans="1:14" ht="18" customHeight="1" x14ac:dyDescent="0.2">
      <c r="A209" s="67">
        <v>39082</v>
      </c>
      <c r="B209" s="81"/>
      <c r="C209" s="81"/>
      <c r="D209" s="66"/>
      <c r="E209" s="66"/>
      <c r="F209" s="66"/>
      <c r="G209" s="66"/>
      <c r="H209" s="66"/>
      <c r="I209" s="66"/>
      <c r="J209" s="66"/>
      <c r="K209" s="66"/>
      <c r="L209" s="66"/>
      <c r="M209" s="66"/>
      <c r="N209" s="66"/>
    </row>
    <row r="210" spans="1:14" ht="18" customHeight="1" x14ac:dyDescent="0.2">
      <c r="A210" s="67">
        <v>39113</v>
      </c>
      <c r="B210" s="81"/>
      <c r="C210" s="81"/>
      <c r="D210" s="66"/>
      <c r="E210" s="66"/>
      <c r="F210" s="66"/>
      <c r="G210" s="66"/>
      <c r="H210" s="66"/>
      <c r="I210" s="66"/>
      <c r="J210" s="66"/>
      <c r="K210" s="66"/>
      <c r="L210" s="66"/>
      <c r="M210" s="66"/>
      <c r="N210" s="66"/>
    </row>
    <row r="211" spans="1:14" ht="18" customHeight="1" x14ac:dyDescent="0.2">
      <c r="A211" s="67">
        <v>39141</v>
      </c>
      <c r="B211" s="81"/>
      <c r="C211" s="81"/>
      <c r="D211" s="66"/>
      <c r="E211" s="66"/>
      <c r="F211" s="66"/>
      <c r="G211" s="66"/>
      <c r="H211" s="66"/>
      <c r="I211" s="66"/>
      <c r="J211" s="66"/>
      <c r="K211" s="66"/>
      <c r="L211" s="66"/>
      <c r="M211" s="66"/>
      <c r="N211" s="66"/>
    </row>
    <row r="212" spans="1:14" ht="18" customHeight="1" x14ac:dyDescent="0.2">
      <c r="A212" s="67">
        <v>39172</v>
      </c>
      <c r="B212" s="81"/>
      <c r="C212" s="81"/>
      <c r="D212" s="66"/>
      <c r="E212" s="66"/>
      <c r="F212" s="66"/>
      <c r="G212" s="66"/>
      <c r="H212" s="66"/>
      <c r="I212" s="66"/>
      <c r="J212" s="66"/>
      <c r="K212" s="66"/>
      <c r="L212" s="66"/>
      <c r="M212" s="66"/>
      <c r="N212" s="66"/>
    </row>
    <row r="213" spans="1:14" ht="18" customHeight="1" x14ac:dyDescent="0.2">
      <c r="A213" s="67">
        <v>39202</v>
      </c>
      <c r="B213" s="81"/>
      <c r="C213" s="81"/>
      <c r="D213" s="66"/>
      <c r="E213" s="66"/>
      <c r="F213" s="66"/>
      <c r="G213" s="66"/>
      <c r="H213" s="66"/>
      <c r="I213" s="66"/>
      <c r="J213" s="66"/>
      <c r="K213" s="66"/>
      <c r="L213" s="66"/>
      <c r="M213" s="66"/>
      <c r="N213" s="66"/>
    </row>
    <row r="214" spans="1:14" ht="18" customHeight="1" x14ac:dyDescent="0.2">
      <c r="A214" s="67">
        <v>39233</v>
      </c>
      <c r="B214" s="81"/>
      <c r="C214" s="81"/>
      <c r="D214" s="66"/>
      <c r="E214" s="66"/>
      <c r="F214" s="66"/>
      <c r="G214" s="66"/>
      <c r="H214" s="66"/>
      <c r="I214" s="66"/>
      <c r="J214" s="66"/>
      <c r="K214" s="66"/>
      <c r="L214" s="66"/>
      <c r="M214" s="66"/>
      <c r="N214" s="66"/>
    </row>
    <row r="215" spans="1:14" ht="18" customHeight="1" x14ac:dyDescent="0.2">
      <c r="A215" s="67">
        <v>39263</v>
      </c>
      <c r="B215" s="81"/>
      <c r="C215" s="81"/>
      <c r="D215" s="66"/>
      <c r="E215" s="66"/>
      <c r="F215" s="66"/>
      <c r="G215" s="66"/>
      <c r="H215" s="66"/>
      <c r="I215" s="66"/>
      <c r="J215" s="66"/>
      <c r="K215" s="66"/>
      <c r="L215" s="66"/>
      <c r="M215" s="66"/>
      <c r="N215" s="66"/>
    </row>
    <row r="216" spans="1:14" ht="18" customHeight="1" x14ac:dyDescent="0.2">
      <c r="A216" s="67">
        <v>39294</v>
      </c>
      <c r="B216" s="81"/>
      <c r="C216" s="81"/>
      <c r="D216" s="66"/>
      <c r="E216" s="66"/>
      <c r="F216" s="66"/>
      <c r="G216" s="66"/>
      <c r="H216" s="66"/>
      <c r="I216" s="66"/>
      <c r="J216" s="66"/>
      <c r="K216" s="66"/>
      <c r="L216" s="66"/>
      <c r="M216" s="66"/>
      <c r="N216" s="66"/>
    </row>
    <row r="217" spans="1:14" ht="18" customHeight="1" x14ac:dyDescent="0.2">
      <c r="A217" s="67">
        <v>39325</v>
      </c>
      <c r="B217" s="81"/>
      <c r="C217" s="81"/>
      <c r="D217" s="66"/>
      <c r="E217" s="66"/>
      <c r="F217" s="66"/>
      <c r="G217" s="66"/>
      <c r="H217" s="66"/>
      <c r="I217" s="66"/>
      <c r="J217" s="66"/>
      <c r="K217" s="66"/>
      <c r="L217" s="66"/>
      <c r="M217" s="66"/>
      <c r="N217" s="66"/>
    </row>
    <row r="218" spans="1:14" ht="18" customHeight="1" x14ac:dyDescent="0.2">
      <c r="A218" s="67">
        <v>39355</v>
      </c>
      <c r="B218" s="81"/>
      <c r="C218" s="81"/>
      <c r="D218" s="66"/>
      <c r="E218" s="66"/>
      <c r="F218" s="66"/>
      <c r="G218" s="66"/>
      <c r="H218" s="66"/>
      <c r="I218" s="66"/>
      <c r="J218" s="66"/>
      <c r="K218" s="66"/>
      <c r="L218" s="66"/>
      <c r="M218" s="66"/>
      <c r="N218" s="66"/>
    </row>
    <row r="219" spans="1:14" ht="18" customHeight="1" x14ac:dyDescent="0.2">
      <c r="A219" s="67">
        <v>39386</v>
      </c>
      <c r="B219" s="81"/>
      <c r="C219" s="81"/>
      <c r="D219" s="66"/>
      <c r="E219" s="66"/>
      <c r="F219" s="66"/>
      <c r="G219" s="66"/>
      <c r="H219" s="66"/>
      <c r="I219" s="66"/>
      <c r="J219" s="66"/>
      <c r="K219" s="66"/>
      <c r="L219" s="66"/>
      <c r="M219" s="66"/>
      <c r="N219" s="66"/>
    </row>
    <row r="220" spans="1:14" ht="18" customHeight="1" x14ac:dyDescent="0.2">
      <c r="A220" s="67">
        <v>39416</v>
      </c>
      <c r="B220" s="81"/>
      <c r="C220" s="81"/>
      <c r="D220" s="66"/>
      <c r="E220" s="66"/>
      <c r="F220" s="66"/>
      <c r="G220" s="66"/>
      <c r="H220" s="66"/>
      <c r="I220" s="66"/>
      <c r="J220" s="66"/>
      <c r="K220" s="66"/>
      <c r="L220" s="66"/>
      <c r="M220" s="66"/>
      <c r="N220" s="66"/>
    </row>
    <row r="221" spans="1:14" ht="18" customHeight="1" x14ac:dyDescent="0.2">
      <c r="A221" s="67">
        <v>39447</v>
      </c>
      <c r="B221" s="81"/>
      <c r="C221" s="81"/>
      <c r="D221" s="66"/>
      <c r="E221" s="66"/>
      <c r="F221" s="66"/>
      <c r="G221" s="66"/>
      <c r="H221" s="66"/>
      <c r="I221" s="66"/>
      <c r="J221" s="66"/>
      <c r="K221" s="66"/>
      <c r="L221" s="66"/>
      <c r="M221" s="66"/>
      <c r="N221" s="66"/>
    </row>
    <row r="222" spans="1:14" ht="18" customHeight="1" x14ac:dyDescent="0.2">
      <c r="A222" s="67">
        <v>39478</v>
      </c>
      <c r="B222" s="81"/>
      <c r="C222" s="81"/>
      <c r="D222" s="66"/>
      <c r="E222" s="66"/>
      <c r="F222" s="66"/>
      <c r="G222" s="66"/>
      <c r="H222" s="66"/>
      <c r="I222" s="66"/>
      <c r="J222" s="66"/>
      <c r="K222" s="66"/>
      <c r="L222" s="66"/>
      <c r="M222" s="66"/>
      <c r="N222" s="66"/>
    </row>
    <row r="223" spans="1:14" ht="18" customHeight="1" x14ac:dyDescent="0.2">
      <c r="A223" s="67">
        <v>39507</v>
      </c>
      <c r="B223" s="81"/>
      <c r="C223" s="81"/>
      <c r="D223" s="66"/>
      <c r="E223" s="66"/>
      <c r="F223" s="66"/>
      <c r="G223" s="66"/>
      <c r="H223" s="66"/>
      <c r="I223" s="66"/>
      <c r="J223" s="66"/>
      <c r="K223" s="66"/>
      <c r="L223" s="66"/>
      <c r="M223" s="66"/>
      <c r="N223" s="66"/>
    </row>
    <row r="224" spans="1:14" ht="18" customHeight="1" x14ac:dyDescent="0.2">
      <c r="A224" s="67">
        <v>39538</v>
      </c>
      <c r="B224" s="81"/>
      <c r="C224" s="81"/>
      <c r="D224" s="66"/>
      <c r="E224" s="66"/>
      <c r="F224" s="66"/>
      <c r="G224" s="66"/>
      <c r="H224" s="66"/>
      <c r="I224" s="66"/>
      <c r="J224" s="66"/>
      <c r="K224" s="66"/>
      <c r="L224" s="66"/>
      <c r="M224" s="66"/>
      <c r="N224" s="66"/>
    </row>
    <row r="225" spans="1:14" ht="18" customHeight="1" x14ac:dyDescent="0.2">
      <c r="A225" s="67">
        <v>39568</v>
      </c>
      <c r="B225" s="81"/>
      <c r="C225" s="81"/>
      <c r="D225" s="66"/>
      <c r="E225" s="66"/>
      <c r="F225" s="66"/>
      <c r="G225" s="66"/>
      <c r="H225" s="66"/>
      <c r="I225" s="66"/>
      <c r="J225" s="66"/>
      <c r="K225" s="66"/>
      <c r="L225" s="66"/>
      <c r="M225" s="66"/>
      <c r="N225" s="66"/>
    </row>
    <row r="226" spans="1:14" ht="18" customHeight="1" x14ac:dyDescent="0.2">
      <c r="A226" s="67">
        <v>39599</v>
      </c>
      <c r="B226" s="81"/>
      <c r="C226" s="81"/>
      <c r="D226" s="66"/>
      <c r="E226" s="66"/>
      <c r="F226" s="66"/>
      <c r="G226" s="66"/>
      <c r="H226" s="66"/>
      <c r="I226" s="66"/>
      <c r="J226" s="66"/>
      <c r="K226" s="66"/>
      <c r="L226" s="66"/>
      <c r="M226" s="66"/>
      <c r="N226" s="66"/>
    </row>
    <row r="227" spans="1:14" ht="18" customHeight="1" x14ac:dyDescent="0.2">
      <c r="A227" s="67">
        <v>39629</v>
      </c>
      <c r="B227" s="81"/>
      <c r="C227" s="81"/>
      <c r="D227" s="66"/>
      <c r="E227" s="66"/>
      <c r="F227" s="66"/>
      <c r="G227" s="66"/>
      <c r="H227" s="66"/>
      <c r="I227" s="66"/>
      <c r="J227" s="66"/>
      <c r="K227" s="66"/>
      <c r="L227" s="66"/>
      <c r="M227" s="66"/>
      <c r="N227" s="66"/>
    </row>
    <row r="228" spans="1:14" ht="18" customHeight="1" x14ac:dyDescent="0.2">
      <c r="A228" s="67">
        <v>39660</v>
      </c>
      <c r="B228" s="81"/>
      <c r="C228" s="81"/>
      <c r="D228" s="66"/>
      <c r="E228" s="66"/>
      <c r="F228" s="66"/>
      <c r="G228" s="66"/>
      <c r="H228" s="66"/>
      <c r="I228" s="66"/>
      <c r="J228" s="66"/>
      <c r="K228" s="66"/>
      <c r="L228" s="66"/>
      <c r="M228" s="66"/>
      <c r="N228" s="66"/>
    </row>
    <row r="229" spans="1:14" ht="18" customHeight="1" x14ac:dyDescent="0.2">
      <c r="A229" s="67">
        <v>39691</v>
      </c>
      <c r="B229" s="81"/>
      <c r="C229" s="81"/>
      <c r="D229" s="66"/>
      <c r="E229" s="66"/>
      <c r="F229" s="66"/>
      <c r="G229" s="66"/>
      <c r="H229" s="66"/>
      <c r="I229" s="66"/>
      <c r="J229" s="66"/>
      <c r="K229" s="66"/>
      <c r="L229" s="66"/>
      <c r="M229" s="66"/>
      <c r="N229" s="66"/>
    </row>
    <row r="230" spans="1:14" ht="18" customHeight="1" x14ac:dyDescent="0.2">
      <c r="A230" s="67">
        <v>39721</v>
      </c>
      <c r="B230" s="81"/>
      <c r="C230" s="81"/>
      <c r="D230" s="66"/>
      <c r="E230" s="66"/>
      <c r="F230" s="66"/>
      <c r="G230" s="66"/>
      <c r="H230" s="66"/>
      <c r="I230" s="66"/>
      <c r="J230" s="66"/>
      <c r="K230" s="66"/>
      <c r="L230" s="66"/>
      <c r="M230" s="66"/>
      <c r="N230" s="66"/>
    </row>
    <row r="231" spans="1:14" ht="18" customHeight="1" x14ac:dyDescent="0.2">
      <c r="A231" s="67">
        <v>39752</v>
      </c>
      <c r="B231" s="81"/>
      <c r="C231" s="81"/>
      <c r="D231" s="66"/>
      <c r="E231" s="66"/>
      <c r="F231" s="66"/>
      <c r="G231" s="66"/>
      <c r="H231" s="66"/>
      <c r="I231" s="66"/>
      <c r="J231" s="66"/>
      <c r="K231" s="66"/>
      <c r="L231" s="66"/>
      <c r="M231" s="66"/>
      <c r="N231" s="66"/>
    </row>
    <row r="232" spans="1:14" ht="18" customHeight="1" x14ac:dyDescent="0.2">
      <c r="A232" s="67">
        <v>39782</v>
      </c>
      <c r="B232" s="81"/>
      <c r="C232" s="81"/>
      <c r="D232" s="66"/>
      <c r="E232" s="66"/>
      <c r="F232" s="66"/>
      <c r="G232" s="66"/>
      <c r="H232" s="66"/>
      <c r="I232" s="66"/>
      <c r="J232" s="66"/>
      <c r="K232" s="66"/>
      <c r="L232" s="66"/>
      <c r="M232" s="66"/>
      <c r="N232" s="66"/>
    </row>
    <row r="233" spans="1:14" ht="18" customHeight="1" x14ac:dyDescent="0.2">
      <c r="A233" s="67">
        <v>39813</v>
      </c>
      <c r="B233" s="81"/>
      <c r="C233" s="81"/>
      <c r="D233" s="66"/>
      <c r="E233" s="66"/>
      <c r="F233" s="66"/>
      <c r="G233" s="66"/>
      <c r="H233" s="66"/>
      <c r="I233" s="66"/>
      <c r="J233" s="66"/>
      <c r="K233" s="66"/>
      <c r="L233" s="66"/>
      <c r="M233" s="66"/>
      <c r="N233" s="66"/>
    </row>
    <row r="234" spans="1:14" ht="18" customHeight="1" x14ac:dyDescent="0.2">
      <c r="A234" s="67">
        <v>39844</v>
      </c>
      <c r="B234" s="81"/>
      <c r="C234" s="81"/>
      <c r="D234" s="66"/>
      <c r="E234" s="66"/>
      <c r="F234" s="66"/>
      <c r="G234" s="66"/>
      <c r="H234" s="66"/>
      <c r="I234" s="66"/>
      <c r="J234" s="66"/>
      <c r="K234" s="66"/>
      <c r="L234" s="66"/>
      <c r="M234" s="66"/>
      <c r="N234" s="66"/>
    </row>
    <row r="235" spans="1:14" ht="18" customHeight="1" x14ac:dyDescent="0.2">
      <c r="A235" s="67">
        <v>39872</v>
      </c>
      <c r="B235" s="81"/>
      <c r="C235" s="81"/>
      <c r="D235" s="66"/>
      <c r="E235" s="66"/>
      <c r="F235" s="66"/>
      <c r="G235" s="66"/>
      <c r="H235" s="66"/>
      <c r="I235" s="66"/>
      <c r="J235" s="66"/>
      <c r="K235" s="66"/>
      <c r="L235" s="66"/>
      <c r="M235" s="66"/>
      <c r="N235" s="66"/>
    </row>
    <row r="236" spans="1:14" ht="18" customHeight="1" x14ac:dyDescent="0.2">
      <c r="A236" s="67">
        <v>39903</v>
      </c>
      <c r="B236" s="81"/>
      <c r="C236" s="81"/>
      <c r="D236" s="66"/>
      <c r="E236" s="66"/>
      <c r="F236" s="66"/>
      <c r="G236" s="66"/>
      <c r="H236" s="66"/>
      <c r="I236" s="66"/>
      <c r="J236" s="66"/>
      <c r="K236" s="66"/>
      <c r="L236" s="66"/>
      <c r="M236" s="66"/>
      <c r="N236" s="66"/>
    </row>
    <row r="237" spans="1:14" ht="18" customHeight="1" x14ac:dyDescent="0.2">
      <c r="A237" s="67">
        <v>39933</v>
      </c>
      <c r="B237" s="81"/>
      <c r="C237" s="81"/>
      <c r="D237" s="66"/>
      <c r="E237" s="66"/>
      <c r="F237" s="66"/>
      <c r="G237" s="66"/>
      <c r="H237" s="66"/>
      <c r="I237" s="66"/>
      <c r="J237" s="66"/>
      <c r="K237" s="66"/>
      <c r="L237" s="66"/>
      <c r="M237" s="66"/>
      <c r="N237" s="66"/>
    </row>
    <row r="238" spans="1:14" ht="18" customHeight="1" x14ac:dyDescent="0.2">
      <c r="A238" s="67">
        <v>39964</v>
      </c>
      <c r="B238" s="81"/>
      <c r="C238" s="81"/>
      <c r="D238" s="66"/>
      <c r="E238" s="66"/>
      <c r="F238" s="66"/>
      <c r="G238" s="66"/>
      <c r="H238" s="66"/>
      <c r="I238" s="66"/>
      <c r="J238" s="66"/>
      <c r="K238" s="66"/>
      <c r="L238" s="66"/>
      <c r="M238" s="66"/>
      <c r="N238" s="66"/>
    </row>
    <row r="239" spans="1:14" ht="18" customHeight="1" x14ac:dyDescent="0.2">
      <c r="A239" s="67">
        <v>39994</v>
      </c>
      <c r="B239" s="81"/>
      <c r="C239" s="81"/>
      <c r="D239" s="66"/>
      <c r="E239" s="66"/>
      <c r="F239" s="66"/>
      <c r="G239" s="66"/>
      <c r="H239" s="66"/>
      <c r="I239" s="66"/>
      <c r="J239" s="66"/>
      <c r="K239" s="66"/>
      <c r="L239" s="66"/>
      <c r="M239" s="66"/>
      <c r="N239" s="66"/>
    </row>
    <row r="240" spans="1:14" ht="18" customHeight="1" x14ac:dyDescent="0.2">
      <c r="A240" s="67">
        <v>40025</v>
      </c>
      <c r="B240" s="81"/>
      <c r="C240" s="81"/>
      <c r="D240" s="66"/>
      <c r="E240" s="66"/>
      <c r="F240" s="66"/>
      <c r="G240" s="66"/>
      <c r="H240" s="66"/>
      <c r="I240" s="66"/>
      <c r="J240" s="66"/>
      <c r="K240" s="66"/>
      <c r="L240" s="66"/>
      <c r="M240" s="66"/>
      <c r="N240" s="66"/>
    </row>
    <row r="241" spans="1:14" ht="18" customHeight="1" x14ac:dyDescent="0.2">
      <c r="A241" s="67">
        <v>40056</v>
      </c>
      <c r="B241" s="81"/>
      <c r="C241" s="81"/>
      <c r="D241" s="66"/>
      <c r="E241" s="66"/>
      <c r="F241" s="66"/>
      <c r="G241" s="66"/>
      <c r="H241" s="66"/>
      <c r="I241" s="66"/>
      <c r="J241" s="66"/>
      <c r="K241" s="66"/>
      <c r="L241" s="66"/>
      <c r="M241" s="66"/>
      <c r="N241" s="66"/>
    </row>
    <row r="242" spans="1:14" ht="18" customHeight="1" x14ac:dyDescent="0.2">
      <c r="A242" s="67">
        <v>40086</v>
      </c>
      <c r="B242" s="81"/>
      <c r="C242" s="81"/>
      <c r="D242" s="66"/>
      <c r="E242" s="66"/>
      <c r="F242" s="66"/>
      <c r="G242" s="66"/>
      <c r="H242" s="66"/>
      <c r="I242" s="66"/>
      <c r="J242" s="66"/>
      <c r="K242" s="66"/>
      <c r="L242" s="66"/>
      <c r="M242" s="66"/>
      <c r="N242" s="66"/>
    </row>
    <row r="243" spans="1:14" ht="18" customHeight="1" x14ac:dyDescent="0.2">
      <c r="A243" s="67">
        <v>40117</v>
      </c>
      <c r="B243" s="81"/>
      <c r="C243" s="81"/>
      <c r="D243" s="66"/>
      <c r="E243" s="66"/>
      <c r="F243" s="66"/>
      <c r="G243" s="66"/>
      <c r="H243" s="66"/>
      <c r="I243" s="66"/>
      <c r="J243" s="66"/>
      <c r="K243" s="66"/>
      <c r="L243" s="66"/>
      <c r="M243" s="66"/>
      <c r="N243" s="66"/>
    </row>
    <row r="244" spans="1:14" ht="18" customHeight="1" x14ac:dyDescent="0.2">
      <c r="A244" s="67">
        <v>40147</v>
      </c>
      <c r="B244" s="81"/>
      <c r="C244" s="81"/>
      <c r="D244" s="66"/>
      <c r="E244" s="66"/>
      <c r="F244" s="66"/>
      <c r="G244" s="66"/>
      <c r="H244" s="66"/>
      <c r="I244" s="66"/>
      <c r="J244" s="66"/>
      <c r="K244" s="66"/>
      <c r="L244" s="66"/>
      <c r="M244" s="66"/>
      <c r="N244" s="66"/>
    </row>
    <row r="245" spans="1:14" ht="18" customHeight="1" x14ac:dyDescent="0.2">
      <c r="A245" s="67">
        <v>40178</v>
      </c>
      <c r="B245" s="81"/>
      <c r="C245" s="81"/>
      <c r="D245" s="66"/>
      <c r="E245" s="66"/>
      <c r="F245" s="66"/>
      <c r="G245" s="66"/>
      <c r="H245" s="66"/>
      <c r="I245" s="66"/>
      <c r="J245" s="66"/>
      <c r="K245" s="66"/>
      <c r="L245" s="66"/>
      <c r="M245" s="66"/>
      <c r="N245" s="66"/>
    </row>
    <row r="246" spans="1:14" ht="18" customHeight="1" x14ac:dyDescent="0.2">
      <c r="A246" s="67">
        <v>40209</v>
      </c>
      <c r="B246" s="81"/>
      <c r="C246" s="81"/>
      <c r="D246" s="66"/>
      <c r="E246" s="66"/>
      <c r="F246" s="66"/>
      <c r="G246" s="66"/>
      <c r="H246" s="66"/>
      <c r="I246" s="66"/>
      <c r="J246" s="66"/>
      <c r="K246" s="66"/>
      <c r="L246" s="66"/>
      <c r="M246" s="66"/>
      <c r="N246" s="66"/>
    </row>
    <row r="247" spans="1:14" ht="18" customHeight="1" x14ac:dyDescent="0.2">
      <c r="A247" s="67">
        <v>40237</v>
      </c>
      <c r="B247" s="81"/>
      <c r="C247" s="81"/>
      <c r="D247" s="66"/>
      <c r="E247" s="66"/>
      <c r="F247" s="66"/>
      <c r="G247" s="66"/>
      <c r="H247" s="66"/>
      <c r="I247" s="66"/>
      <c r="J247" s="66"/>
      <c r="K247" s="66"/>
      <c r="L247" s="66"/>
      <c r="M247" s="66"/>
      <c r="N247" s="66"/>
    </row>
    <row r="248" spans="1:14" ht="18" customHeight="1" x14ac:dyDescent="0.2">
      <c r="A248" s="67">
        <v>40268</v>
      </c>
      <c r="B248" s="81"/>
      <c r="C248" s="81"/>
      <c r="D248" s="66"/>
      <c r="E248" s="66"/>
      <c r="F248" s="66"/>
      <c r="G248" s="66"/>
      <c r="H248" s="66"/>
      <c r="I248" s="66"/>
      <c r="J248" s="66"/>
      <c r="K248" s="66"/>
      <c r="L248" s="66"/>
      <c r="M248" s="66"/>
      <c r="N248" s="66"/>
    </row>
    <row r="249" spans="1:14" ht="18" customHeight="1" x14ac:dyDescent="0.2">
      <c r="A249" s="67">
        <v>40298</v>
      </c>
      <c r="B249" s="81"/>
      <c r="C249" s="81"/>
      <c r="D249" s="66"/>
      <c r="E249" s="66"/>
      <c r="F249" s="66"/>
      <c r="G249" s="66"/>
      <c r="H249" s="66"/>
      <c r="I249" s="66"/>
      <c r="J249" s="66"/>
      <c r="K249" s="66"/>
      <c r="L249" s="66"/>
      <c r="M249" s="66"/>
      <c r="N249" s="66"/>
    </row>
    <row r="250" spans="1:14" ht="18" customHeight="1" x14ac:dyDescent="0.2">
      <c r="A250" s="67">
        <v>40329</v>
      </c>
      <c r="B250" s="81"/>
      <c r="C250" s="81"/>
      <c r="D250" s="66"/>
      <c r="E250" s="66"/>
      <c r="F250" s="66"/>
      <c r="G250" s="66"/>
      <c r="H250" s="66"/>
      <c r="I250" s="66"/>
      <c r="J250" s="66"/>
      <c r="K250" s="66"/>
      <c r="L250" s="66"/>
      <c r="M250" s="66"/>
      <c r="N250" s="66"/>
    </row>
    <row r="251" spans="1:14" ht="18" customHeight="1" x14ac:dyDescent="0.2">
      <c r="A251" s="67">
        <v>40359</v>
      </c>
      <c r="B251" s="81"/>
      <c r="C251" s="81"/>
      <c r="D251" s="66"/>
      <c r="E251" s="66"/>
      <c r="F251" s="66"/>
      <c r="G251" s="66"/>
      <c r="H251" s="66"/>
      <c r="I251" s="66"/>
      <c r="J251" s="66"/>
      <c r="K251" s="66"/>
      <c r="L251" s="66"/>
      <c r="M251" s="66"/>
      <c r="N251" s="66"/>
    </row>
    <row r="252" spans="1:14" ht="18" customHeight="1" x14ac:dyDescent="0.2">
      <c r="A252" s="67">
        <v>40390</v>
      </c>
      <c r="B252" s="81"/>
      <c r="C252" s="81"/>
      <c r="D252" s="66"/>
      <c r="E252" s="66"/>
      <c r="F252" s="66"/>
      <c r="G252" s="66"/>
      <c r="H252" s="66"/>
      <c r="I252" s="66"/>
      <c r="J252" s="66"/>
      <c r="K252" s="66"/>
      <c r="L252" s="66"/>
      <c r="M252" s="66"/>
      <c r="N252" s="66"/>
    </row>
    <row r="253" spans="1:14" ht="18" customHeight="1" x14ac:dyDescent="0.2">
      <c r="A253" s="67">
        <v>40421</v>
      </c>
      <c r="B253" s="81"/>
      <c r="C253" s="81"/>
      <c r="D253" s="66"/>
      <c r="E253" s="66"/>
      <c r="F253" s="66"/>
      <c r="G253" s="66"/>
      <c r="H253" s="66"/>
      <c r="I253" s="66"/>
      <c r="J253" s="66"/>
      <c r="K253" s="66"/>
      <c r="L253" s="66"/>
      <c r="M253" s="66"/>
      <c r="N253" s="66"/>
    </row>
    <row r="254" spans="1:14" ht="18" customHeight="1" x14ac:dyDescent="0.2">
      <c r="A254" s="67">
        <v>40451</v>
      </c>
      <c r="B254" s="81"/>
      <c r="C254" s="81"/>
      <c r="D254" s="66"/>
      <c r="E254" s="66"/>
      <c r="F254" s="66"/>
      <c r="G254" s="66"/>
      <c r="H254" s="66"/>
      <c r="I254" s="66"/>
      <c r="J254" s="66"/>
      <c r="K254" s="66"/>
      <c r="L254" s="66"/>
      <c r="M254" s="66"/>
      <c r="N254" s="66"/>
    </row>
    <row r="255" spans="1:14" ht="18" customHeight="1" x14ac:dyDescent="0.2">
      <c r="A255" s="67">
        <v>40482</v>
      </c>
      <c r="B255" s="81"/>
      <c r="C255" s="81"/>
      <c r="D255" s="66"/>
      <c r="E255" s="66"/>
      <c r="F255" s="66"/>
      <c r="G255" s="66"/>
      <c r="H255" s="66"/>
      <c r="I255" s="66"/>
      <c r="J255" s="66"/>
      <c r="K255" s="66"/>
      <c r="L255" s="66"/>
      <c r="M255" s="66"/>
      <c r="N255" s="66"/>
    </row>
    <row r="256" spans="1:14" ht="18" customHeight="1" x14ac:dyDescent="0.2">
      <c r="A256" s="67">
        <v>40512</v>
      </c>
      <c r="B256" s="81"/>
      <c r="C256" s="81"/>
      <c r="D256" s="66"/>
      <c r="E256" s="66"/>
      <c r="F256" s="66"/>
      <c r="G256" s="66"/>
      <c r="H256" s="66"/>
      <c r="I256" s="66"/>
      <c r="J256" s="66"/>
      <c r="K256" s="66"/>
      <c r="L256" s="66"/>
      <c r="M256" s="66"/>
      <c r="N256" s="66"/>
    </row>
    <row r="257" spans="1:14" ht="18" customHeight="1" x14ac:dyDescent="0.2">
      <c r="A257" s="67">
        <v>40543</v>
      </c>
      <c r="B257" s="81"/>
      <c r="C257" s="81"/>
      <c r="D257" s="66"/>
      <c r="E257" s="66"/>
      <c r="F257" s="66"/>
      <c r="G257" s="66"/>
      <c r="H257" s="66"/>
      <c r="I257" s="66"/>
      <c r="J257" s="66"/>
      <c r="K257" s="66"/>
      <c r="L257" s="66"/>
      <c r="M257" s="66"/>
      <c r="N257" s="66"/>
    </row>
    <row r="258" spans="1:14" ht="18" customHeight="1" x14ac:dyDescent="0.2">
      <c r="A258" s="67">
        <v>40574</v>
      </c>
      <c r="B258" s="81"/>
      <c r="C258" s="81"/>
      <c r="D258" s="66"/>
      <c r="E258" s="66"/>
      <c r="F258" s="66"/>
      <c r="G258" s="66"/>
      <c r="H258" s="66"/>
      <c r="I258" s="66"/>
      <c r="J258" s="66"/>
      <c r="K258" s="66"/>
      <c r="L258" s="66"/>
      <c r="M258" s="66"/>
      <c r="N258" s="66"/>
    </row>
    <row r="259" spans="1:14" ht="18" customHeight="1" x14ac:dyDescent="0.2">
      <c r="A259" s="67">
        <v>40602</v>
      </c>
      <c r="B259" s="81"/>
      <c r="C259" s="81"/>
      <c r="D259" s="66"/>
      <c r="E259" s="66"/>
      <c r="F259" s="66"/>
      <c r="G259" s="66"/>
      <c r="H259" s="66"/>
      <c r="I259" s="66"/>
      <c r="J259" s="66"/>
      <c r="K259" s="66"/>
      <c r="L259" s="66"/>
      <c r="M259" s="66"/>
      <c r="N259" s="66"/>
    </row>
    <row r="260" spans="1:14" ht="18" customHeight="1" x14ac:dyDescent="0.2">
      <c r="A260" s="67">
        <v>40633</v>
      </c>
      <c r="B260" s="81"/>
      <c r="C260" s="81"/>
      <c r="D260" s="66"/>
      <c r="E260" s="66"/>
      <c r="F260" s="66"/>
      <c r="G260" s="66"/>
      <c r="H260" s="66"/>
      <c r="I260" s="66"/>
      <c r="J260" s="66"/>
      <c r="K260" s="66"/>
      <c r="L260" s="66"/>
      <c r="M260" s="66"/>
      <c r="N260" s="66"/>
    </row>
    <row r="261" spans="1:14" ht="18" customHeight="1" x14ac:dyDescent="0.2">
      <c r="A261" s="67">
        <v>40663</v>
      </c>
      <c r="B261" s="81"/>
      <c r="C261" s="81"/>
      <c r="D261" s="66"/>
      <c r="E261" s="66"/>
      <c r="F261" s="66"/>
      <c r="G261" s="66"/>
      <c r="H261" s="66"/>
      <c r="I261" s="66"/>
      <c r="J261" s="66"/>
      <c r="K261" s="66"/>
      <c r="L261" s="66"/>
      <c r="M261" s="66"/>
      <c r="N261" s="66"/>
    </row>
    <row r="262" spans="1:14" ht="18" customHeight="1" x14ac:dyDescent="0.2">
      <c r="A262" s="67">
        <v>40694</v>
      </c>
      <c r="B262" s="81"/>
      <c r="C262" s="81"/>
      <c r="D262" s="66"/>
      <c r="E262" s="66"/>
      <c r="F262" s="66"/>
      <c r="G262" s="66"/>
      <c r="H262" s="66"/>
      <c r="I262" s="66"/>
      <c r="J262" s="66"/>
      <c r="K262" s="66"/>
      <c r="L262" s="66"/>
      <c r="M262" s="66"/>
      <c r="N262" s="66"/>
    </row>
    <row r="263" spans="1:14" ht="18" customHeight="1" x14ac:dyDescent="0.2">
      <c r="A263" s="67">
        <v>40724</v>
      </c>
      <c r="B263" s="81"/>
      <c r="C263" s="81"/>
      <c r="D263" s="66"/>
      <c r="E263" s="66"/>
      <c r="F263" s="66"/>
      <c r="G263" s="66"/>
      <c r="H263" s="66"/>
      <c r="I263" s="66"/>
      <c r="J263" s="66"/>
      <c r="K263" s="66"/>
      <c r="L263" s="66"/>
      <c r="M263" s="66"/>
      <c r="N263" s="66"/>
    </row>
    <row r="264" spans="1:14" ht="18" customHeight="1" x14ac:dyDescent="0.2">
      <c r="A264" s="67">
        <v>40755</v>
      </c>
      <c r="B264" s="81"/>
      <c r="C264" s="81"/>
      <c r="D264" s="66"/>
      <c r="E264" s="66"/>
      <c r="F264" s="66"/>
      <c r="G264" s="66"/>
      <c r="H264" s="66"/>
      <c r="I264" s="66"/>
      <c r="J264" s="66"/>
      <c r="K264" s="66"/>
      <c r="L264" s="66"/>
      <c r="M264" s="66"/>
      <c r="N264" s="66"/>
    </row>
    <row r="265" spans="1:14" ht="18" customHeight="1" x14ac:dyDescent="0.2">
      <c r="A265" s="67">
        <v>40786</v>
      </c>
      <c r="B265" s="81"/>
      <c r="C265" s="81"/>
      <c r="D265" s="66"/>
      <c r="E265" s="66"/>
      <c r="F265" s="66"/>
      <c r="G265" s="66"/>
      <c r="H265" s="66"/>
      <c r="I265" s="66"/>
      <c r="J265" s="66"/>
      <c r="K265" s="66"/>
      <c r="L265" s="66"/>
      <c r="M265" s="66"/>
      <c r="N265" s="66"/>
    </row>
    <row r="266" spans="1:14" ht="18" customHeight="1" x14ac:dyDescent="0.2">
      <c r="A266" s="67">
        <v>40816</v>
      </c>
      <c r="B266" s="81"/>
      <c r="C266" s="81"/>
      <c r="D266" s="66"/>
      <c r="E266" s="66"/>
      <c r="F266" s="66"/>
      <c r="G266" s="66"/>
      <c r="H266" s="66"/>
      <c r="I266" s="66"/>
      <c r="J266" s="66"/>
      <c r="K266" s="66"/>
      <c r="L266" s="66"/>
      <c r="M266" s="66"/>
      <c r="N266" s="66"/>
    </row>
    <row r="267" spans="1:14" ht="18" customHeight="1" x14ac:dyDescent="0.2">
      <c r="A267" s="67">
        <v>40847</v>
      </c>
      <c r="B267" s="81"/>
      <c r="C267" s="81"/>
      <c r="D267" s="66"/>
      <c r="E267" s="66"/>
      <c r="F267" s="66"/>
      <c r="G267" s="66"/>
      <c r="H267" s="66"/>
      <c r="I267" s="66"/>
      <c r="J267" s="66"/>
      <c r="K267" s="66"/>
      <c r="L267" s="66"/>
      <c r="M267" s="66"/>
      <c r="N267" s="66"/>
    </row>
    <row r="268" spans="1:14" ht="18" customHeight="1" x14ac:dyDescent="0.2">
      <c r="A268" s="67">
        <v>40877</v>
      </c>
      <c r="B268" s="81"/>
      <c r="C268" s="81"/>
      <c r="D268" s="66"/>
      <c r="E268" s="66"/>
      <c r="F268" s="66"/>
      <c r="G268" s="66"/>
      <c r="H268" s="66"/>
      <c r="I268" s="66"/>
      <c r="J268" s="66"/>
      <c r="K268" s="66"/>
      <c r="L268" s="66"/>
      <c r="M268" s="66"/>
      <c r="N268" s="66"/>
    </row>
    <row r="269" spans="1:14" ht="18" customHeight="1" x14ac:dyDescent="0.2">
      <c r="A269" s="67">
        <v>40908</v>
      </c>
      <c r="B269" s="81"/>
      <c r="C269" s="81"/>
      <c r="D269" s="66"/>
      <c r="E269" s="66"/>
      <c r="F269" s="66"/>
      <c r="G269" s="66"/>
      <c r="H269" s="66"/>
      <c r="I269" s="66"/>
      <c r="J269" s="66"/>
      <c r="K269" s="66"/>
      <c r="L269" s="66"/>
      <c r="M269" s="66"/>
      <c r="N269" s="66"/>
    </row>
    <row r="270" spans="1:14" ht="18" customHeight="1" x14ac:dyDescent="0.2">
      <c r="A270" s="67">
        <v>40939</v>
      </c>
      <c r="B270" s="81"/>
      <c r="C270" s="81"/>
      <c r="D270" s="66"/>
      <c r="E270" s="66"/>
      <c r="F270" s="66"/>
      <c r="G270" s="66"/>
      <c r="H270" s="66"/>
      <c r="I270" s="66"/>
      <c r="J270" s="66"/>
      <c r="K270" s="66"/>
      <c r="L270" s="66"/>
      <c r="M270" s="66"/>
      <c r="N270" s="66"/>
    </row>
    <row r="271" spans="1:14" ht="18" customHeight="1" x14ac:dyDescent="0.2">
      <c r="A271" s="67">
        <v>40968</v>
      </c>
      <c r="B271" s="81"/>
      <c r="C271" s="81"/>
      <c r="D271" s="66"/>
      <c r="E271" s="66"/>
      <c r="F271" s="66"/>
      <c r="G271" s="66"/>
      <c r="H271" s="66"/>
      <c r="I271" s="66"/>
      <c r="J271" s="66"/>
      <c r="K271" s="66"/>
      <c r="L271" s="66"/>
      <c r="M271" s="66"/>
      <c r="N271" s="66"/>
    </row>
    <row r="272" spans="1:14" ht="18" customHeight="1" x14ac:dyDescent="0.2">
      <c r="A272" s="67">
        <v>40999</v>
      </c>
      <c r="B272" s="81"/>
      <c r="C272" s="81"/>
      <c r="D272" s="66"/>
      <c r="E272" s="66"/>
      <c r="F272" s="66"/>
      <c r="G272" s="66"/>
      <c r="H272" s="66"/>
      <c r="I272" s="66"/>
      <c r="J272" s="66"/>
      <c r="K272" s="66"/>
      <c r="L272" s="66"/>
      <c r="M272" s="66"/>
      <c r="N272" s="66"/>
    </row>
    <row r="273" spans="1:14" ht="18" customHeight="1" x14ac:dyDescent="0.2">
      <c r="A273" s="67">
        <v>41029</v>
      </c>
      <c r="B273" s="81"/>
      <c r="C273" s="81"/>
      <c r="D273" s="66"/>
      <c r="E273" s="66"/>
      <c r="F273" s="66"/>
      <c r="G273" s="66"/>
      <c r="H273" s="66"/>
      <c r="I273" s="66"/>
      <c r="J273" s="66"/>
      <c r="K273" s="66"/>
      <c r="L273" s="66"/>
      <c r="M273" s="66"/>
      <c r="N273" s="66"/>
    </row>
    <row r="274" spans="1:14" ht="18" customHeight="1" x14ac:dyDescent="0.2">
      <c r="A274" s="67">
        <v>41060</v>
      </c>
      <c r="B274" s="81"/>
      <c r="C274" s="81"/>
      <c r="D274" s="66"/>
      <c r="E274" s="66"/>
      <c r="F274" s="66"/>
      <c r="G274" s="66"/>
      <c r="H274" s="66"/>
      <c r="I274" s="66"/>
      <c r="J274" s="66"/>
      <c r="K274" s="66"/>
      <c r="L274" s="66"/>
      <c r="M274" s="66"/>
      <c r="N274" s="66"/>
    </row>
    <row r="275" spans="1:14" ht="18" customHeight="1" x14ac:dyDescent="0.2">
      <c r="A275" s="67">
        <v>41090</v>
      </c>
      <c r="B275" s="81"/>
      <c r="C275" s="81"/>
      <c r="D275" s="66"/>
      <c r="E275" s="66"/>
      <c r="F275" s="66"/>
      <c r="G275" s="66"/>
      <c r="H275" s="66"/>
      <c r="I275" s="66"/>
      <c r="J275" s="66"/>
      <c r="K275" s="66"/>
      <c r="L275" s="66"/>
      <c r="M275" s="66"/>
      <c r="N275" s="66"/>
    </row>
    <row r="276" spans="1:14" ht="18" customHeight="1" x14ac:dyDescent="0.2">
      <c r="A276" s="67">
        <v>41121</v>
      </c>
      <c r="B276" s="81"/>
      <c r="C276" s="81"/>
      <c r="D276" s="66"/>
      <c r="E276" s="66"/>
      <c r="F276" s="66"/>
      <c r="G276" s="66"/>
      <c r="H276" s="66"/>
      <c r="I276" s="66"/>
      <c r="J276" s="66"/>
      <c r="K276" s="66"/>
      <c r="L276" s="66"/>
      <c r="M276" s="66"/>
      <c r="N276" s="66"/>
    </row>
    <row r="277" spans="1:14" ht="18" customHeight="1" x14ac:dyDescent="0.2">
      <c r="A277" s="67">
        <v>41152</v>
      </c>
      <c r="B277" s="81"/>
      <c r="C277" s="81"/>
      <c r="D277" s="66"/>
      <c r="E277" s="66"/>
      <c r="F277" s="66"/>
      <c r="G277" s="66"/>
      <c r="H277" s="66"/>
      <c r="I277" s="66"/>
      <c r="J277" s="66"/>
      <c r="K277" s="66"/>
      <c r="L277" s="66"/>
      <c r="M277" s="66"/>
      <c r="N277" s="66"/>
    </row>
    <row r="278" spans="1:14" ht="18" customHeight="1" x14ac:dyDescent="0.2">
      <c r="A278" s="67">
        <v>41182</v>
      </c>
      <c r="B278" s="81"/>
      <c r="C278" s="81"/>
      <c r="D278" s="66"/>
      <c r="E278" s="66"/>
      <c r="F278" s="66"/>
      <c r="G278" s="66"/>
      <c r="H278" s="66"/>
      <c r="I278" s="66"/>
      <c r="J278" s="66"/>
      <c r="K278" s="66"/>
      <c r="L278" s="66"/>
      <c r="M278" s="66"/>
      <c r="N278" s="66"/>
    </row>
    <row r="279" spans="1:14" ht="18" customHeight="1" x14ac:dyDescent="0.2">
      <c r="A279" s="67">
        <v>41213</v>
      </c>
      <c r="B279" s="81"/>
      <c r="C279" s="81"/>
      <c r="D279" s="66"/>
      <c r="E279" s="66"/>
      <c r="F279" s="66"/>
      <c r="G279" s="66"/>
      <c r="H279" s="66"/>
      <c r="I279" s="66"/>
      <c r="J279" s="66"/>
      <c r="K279" s="66"/>
      <c r="L279" s="66"/>
      <c r="M279" s="66"/>
      <c r="N279" s="66"/>
    </row>
    <row r="280" spans="1:14" ht="18" customHeight="1" x14ac:dyDescent="0.2">
      <c r="A280" s="67">
        <v>41243</v>
      </c>
      <c r="B280" s="81"/>
      <c r="C280" s="81"/>
      <c r="D280" s="66"/>
      <c r="E280" s="66"/>
      <c r="F280" s="66"/>
      <c r="G280" s="66"/>
      <c r="H280" s="66"/>
      <c r="I280" s="66"/>
      <c r="J280" s="66"/>
      <c r="K280" s="66"/>
      <c r="L280" s="66"/>
      <c r="M280" s="66"/>
      <c r="N280" s="66"/>
    </row>
    <row r="281" spans="1:14" ht="18" customHeight="1" x14ac:dyDescent="0.2">
      <c r="A281" s="67">
        <v>41274</v>
      </c>
      <c r="B281" s="81"/>
      <c r="C281" s="81"/>
      <c r="D281" s="66"/>
      <c r="E281" s="66"/>
      <c r="F281" s="66"/>
      <c r="G281" s="66"/>
      <c r="H281" s="66"/>
      <c r="I281" s="66"/>
      <c r="J281" s="66"/>
      <c r="K281" s="66"/>
      <c r="L281" s="66"/>
      <c r="M281" s="66"/>
      <c r="N281" s="66"/>
    </row>
    <row r="282" spans="1:14" ht="18" customHeight="1" x14ac:dyDescent="0.2">
      <c r="A282" s="67">
        <v>41305</v>
      </c>
      <c r="B282" s="81"/>
      <c r="C282" s="81"/>
      <c r="D282" s="66"/>
      <c r="E282" s="66"/>
      <c r="F282" s="66"/>
      <c r="G282" s="66"/>
      <c r="H282" s="66"/>
      <c r="I282" s="66"/>
      <c r="J282" s="66"/>
      <c r="K282" s="66"/>
      <c r="L282" s="66"/>
      <c r="M282" s="66"/>
      <c r="N282" s="66"/>
    </row>
    <row r="283" spans="1:14" ht="18" customHeight="1" x14ac:dyDescent="0.2">
      <c r="A283" s="67">
        <v>41333</v>
      </c>
      <c r="B283" s="81"/>
      <c r="C283" s="81"/>
      <c r="D283" s="66"/>
      <c r="E283" s="66"/>
      <c r="F283" s="66"/>
      <c r="G283" s="66"/>
      <c r="H283" s="66"/>
      <c r="I283" s="66"/>
      <c r="J283" s="66"/>
      <c r="K283" s="66"/>
      <c r="L283" s="66"/>
      <c r="M283" s="66"/>
      <c r="N283" s="66"/>
    </row>
    <row r="284" spans="1:14" ht="18" customHeight="1" x14ac:dyDescent="0.2">
      <c r="A284" s="67">
        <v>41364</v>
      </c>
      <c r="B284" s="81"/>
      <c r="C284" s="81"/>
      <c r="D284" s="66"/>
      <c r="E284" s="66"/>
      <c r="F284" s="66"/>
      <c r="G284" s="66"/>
      <c r="H284" s="66"/>
      <c r="I284" s="66"/>
      <c r="J284" s="66"/>
      <c r="K284" s="66"/>
      <c r="L284" s="66"/>
      <c r="M284" s="66"/>
      <c r="N284" s="66"/>
    </row>
    <row r="285" spans="1:14" ht="18" customHeight="1" x14ac:dyDescent="0.2">
      <c r="A285" s="67">
        <v>41394</v>
      </c>
      <c r="B285" s="81"/>
      <c r="C285" s="81"/>
      <c r="D285" s="66"/>
      <c r="E285" s="66"/>
      <c r="F285" s="66"/>
      <c r="G285" s="66"/>
      <c r="H285" s="66"/>
      <c r="I285" s="66"/>
      <c r="J285" s="66"/>
      <c r="K285" s="66"/>
      <c r="L285" s="66"/>
      <c r="M285" s="66"/>
      <c r="N285" s="66"/>
    </row>
    <row r="286" spans="1:14" ht="18" customHeight="1" x14ac:dyDescent="0.2">
      <c r="A286" s="67">
        <v>41425</v>
      </c>
      <c r="B286" s="81"/>
      <c r="C286" s="81"/>
      <c r="D286" s="66"/>
      <c r="E286" s="66"/>
      <c r="F286" s="66"/>
      <c r="G286" s="66"/>
      <c r="H286" s="66"/>
      <c r="I286" s="66"/>
      <c r="J286" s="66"/>
      <c r="K286" s="66"/>
      <c r="L286" s="66"/>
      <c r="M286" s="66"/>
      <c r="N286" s="66"/>
    </row>
    <row r="287" spans="1:14" ht="18" customHeight="1" x14ac:dyDescent="0.2">
      <c r="A287" s="67">
        <v>41455</v>
      </c>
      <c r="B287" s="81"/>
      <c r="C287" s="81"/>
      <c r="D287" s="66"/>
      <c r="E287" s="66"/>
      <c r="F287" s="66"/>
      <c r="G287" s="66"/>
      <c r="H287" s="66"/>
      <c r="I287" s="66"/>
      <c r="J287" s="66"/>
      <c r="K287" s="66"/>
      <c r="L287" s="66"/>
      <c r="M287" s="66"/>
      <c r="N287" s="66"/>
    </row>
    <row r="288" spans="1:14" ht="18" customHeight="1" x14ac:dyDescent="0.2">
      <c r="A288" s="67">
        <v>41486</v>
      </c>
      <c r="B288" s="81"/>
      <c r="C288" s="81"/>
      <c r="D288" s="66"/>
      <c r="E288" s="66"/>
      <c r="F288" s="66"/>
      <c r="G288" s="66"/>
      <c r="H288" s="66"/>
      <c r="I288" s="66"/>
      <c r="J288" s="66"/>
      <c r="K288" s="66"/>
      <c r="L288" s="66"/>
      <c r="M288" s="66"/>
      <c r="N288" s="66"/>
    </row>
    <row r="289" spans="1:14" ht="18" customHeight="1" x14ac:dyDescent="0.2">
      <c r="A289" s="67">
        <v>41517</v>
      </c>
      <c r="B289" s="81"/>
      <c r="C289" s="81"/>
      <c r="D289" s="66"/>
      <c r="E289" s="66"/>
      <c r="F289" s="66"/>
      <c r="G289" s="66"/>
      <c r="H289" s="66"/>
      <c r="I289" s="66"/>
      <c r="J289" s="66"/>
      <c r="K289" s="66"/>
      <c r="L289" s="66"/>
      <c r="M289" s="66"/>
      <c r="N289" s="66"/>
    </row>
    <row r="290" spans="1:14" ht="18" customHeight="1" x14ac:dyDescent="0.2">
      <c r="A290" s="67">
        <v>41547</v>
      </c>
      <c r="B290" s="81"/>
      <c r="C290" s="81"/>
      <c r="D290" s="66"/>
      <c r="E290" s="66"/>
      <c r="F290" s="66"/>
      <c r="G290" s="66"/>
      <c r="H290" s="66"/>
      <c r="I290" s="66"/>
      <c r="J290" s="66"/>
      <c r="K290" s="66"/>
      <c r="L290" s="66"/>
      <c r="M290" s="66"/>
      <c r="N290" s="66"/>
    </row>
    <row r="291" spans="1:14" ht="18" customHeight="1" x14ac:dyDescent="0.2">
      <c r="A291" s="67">
        <v>41578</v>
      </c>
      <c r="B291" s="81"/>
      <c r="C291" s="81"/>
      <c r="D291" s="66"/>
      <c r="E291" s="66"/>
      <c r="F291" s="66"/>
      <c r="G291" s="66"/>
      <c r="H291" s="66"/>
      <c r="I291" s="66"/>
      <c r="J291" s="66"/>
      <c r="K291" s="66"/>
      <c r="L291" s="66"/>
      <c r="M291" s="66"/>
      <c r="N291" s="66"/>
    </row>
    <row r="292" spans="1:14" ht="18" customHeight="1" x14ac:dyDescent="0.2">
      <c r="A292" s="67">
        <v>41608</v>
      </c>
      <c r="B292" s="81"/>
      <c r="C292" s="81"/>
      <c r="D292" s="66"/>
      <c r="E292" s="66"/>
      <c r="F292" s="66"/>
      <c r="G292" s="66"/>
      <c r="H292" s="66"/>
      <c r="I292" s="66"/>
      <c r="J292" s="66"/>
      <c r="K292" s="66"/>
      <c r="L292" s="66"/>
      <c r="M292" s="66"/>
      <c r="N292" s="66"/>
    </row>
    <row r="293" spans="1:14" ht="18" customHeight="1" x14ac:dyDescent="0.2">
      <c r="A293" s="67">
        <v>41639</v>
      </c>
      <c r="B293" s="81"/>
      <c r="C293" s="81"/>
      <c r="D293" s="66"/>
      <c r="E293" s="66"/>
      <c r="F293" s="66"/>
      <c r="G293" s="66"/>
      <c r="H293" s="66"/>
      <c r="I293" s="66"/>
      <c r="J293" s="66"/>
      <c r="K293" s="66"/>
      <c r="L293" s="66"/>
      <c r="M293" s="66"/>
      <c r="N293" s="66"/>
    </row>
    <row r="294" spans="1:14" ht="18" customHeight="1" x14ac:dyDescent="0.2">
      <c r="A294" s="67">
        <v>41670</v>
      </c>
      <c r="B294" s="81"/>
      <c r="C294" s="81"/>
      <c r="D294" s="66"/>
      <c r="E294" s="66"/>
      <c r="F294" s="66"/>
      <c r="G294" s="66"/>
      <c r="H294" s="66"/>
      <c r="I294" s="66"/>
      <c r="J294" s="66"/>
      <c r="K294" s="66"/>
      <c r="L294" s="66"/>
      <c r="M294" s="66"/>
      <c r="N294" s="66"/>
    </row>
    <row r="295" spans="1:14" ht="18" customHeight="1" x14ac:dyDescent="0.2">
      <c r="A295" s="67">
        <v>41698</v>
      </c>
      <c r="B295" s="81"/>
      <c r="C295" s="81"/>
      <c r="D295" s="66"/>
      <c r="E295" s="66"/>
      <c r="F295" s="66"/>
      <c r="G295" s="66"/>
      <c r="H295" s="66"/>
      <c r="I295" s="66"/>
      <c r="J295" s="66"/>
      <c r="K295" s="66"/>
      <c r="L295" s="66"/>
      <c r="M295" s="66"/>
      <c r="N295" s="66"/>
    </row>
    <row r="296" spans="1:14" ht="18" customHeight="1" x14ac:dyDescent="0.2">
      <c r="A296" s="67">
        <v>41729</v>
      </c>
      <c r="B296" s="81"/>
      <c r="C296" s="81"/>
      <c r="D296" s="66"/>
      <c r="E296" s="66"/>
      <c r="F296" s="66"/>
      <c r="G296" s="66"/>
      <c r="H296" s="66"/>
      <c r="I296" s="66"/>
      <c r="J296" s="66"/>
      <c r="K296" s="66"/>
      <c r="L296" s="66"/>
      <c r="M296" s="66"/>
      <c r="N296" s="66"/>
    </row>
    <row r="297" spans="1:14" ht="18" customHeight="1" x14ac:dyDescent="0.2">
      <c r="A297" s="67">
        <v>41759</v>
      </c>
      <c r="B297" s="81"/>
      <c r="C297" s="81"/>
      <c r="D297" s="66"/>
      <c r="E297" s="66"/>
      <c r="F297" s="66"/>
      <c r="G297" s="66"/>
      <c r="H297" s="66"/>
      <c r="I297" s="66"/>
      <c r="J297" s="66"/>
      <c r="K297" s="66"/>
      <c r="L297" s="66"/>
      <c r="M297" s="66"/>
      <c r="N297" s="66"/>
    </row>
    <row r="298" spans="1:14" ht="18" customHeight="1" x14ac:dyDescent="0.2">
      <c r="A298" s="67">
        <v>41790</v>
      </c>
      <c r="B298" s="81"/>
      <c r="C298" s="81"/>
      <c r="D298" s="15"/>
      <c r="E298" s="15"/>
      <c r="F298" s="15"/>
      <c r="G298" s="15"/>
      <c r="H298" s="15"/>
      <c r="I298" s="15"/>
      <c r="J298" s="15"/>
      <c r="K298" s="15"/>
      <c r="L298" s="15"/>
      <c r="M298" s="15"/>
      <c r="N298" s="15"/>
    </row>
    <row r="299" spans="1:14" ht="18" customHeight="1" x14ac:dyDescent="0.2">
      <c r="A299" s="67">
        <v>41820</v>
      </c>
      <c r="B299" s="81"/>
      <c r="C299" s="81"/>
      <c r="D299" s="15"/>
      <c r="E299" s="15"/>
      <c r="F299" s="15"/>
      <c r="G299" s="15"/>
      <c r="H299" s="15"/>
      <c r="I299" s="15"/>
      <c r="J299" s="15"/>
      <c r="K299" s="15"/>
      <c r="L299" s="15"/>
      <c r="M299" s="15"/>
      <c r="N299" s="15"/>
    </row>
    <row r="300" spans="1:14" ht="18" customHeight="1" x14ac:dyDescent="0.2">
      <c r="A300" s="67">
        <v>41851</v>
      </c>
      <c r="B300" s="81"/>
      <c r="C300" s="81"/>
      <c r="D300" s="15"/>
      <c r="E300" s="15"/>
      <c r="F300" s="15"/>
      <c r="G300" s="15"/>
      <c r="H300" s="15"/>
      <c r="I300" s="15"/>
      <c r="J300" s="15"/>
      <c r="K300" s="15"/>
      <c r="L300" s="15"/>
      <c r="M300" s="15"/>
      <c r="N300" s="15"/>
    </row>
    <row r="301" spans="1:14" ht="18" customHeight="1" x14ac:dyDescent="0.2">
      <c r="A301" s="67">
        <v>41882</v>
      </c>
      <c r="B301" s="81"/>
      <c r="C301" s="81"/>
      <c r="D301" s="15"/>
      <c r="E301" s="15"/>
      <c r="F301" s="15"/>
      <c r="G301" s="15"/>
      <c r="H301" s="15"/>
      <c r="I301" s="15"/>
      <c r="J301" s="15"/>
      <c r="K301" s="15"/>
      <c r="L301" s="15"/>
      <c r="M301" s="15"/>
      <c r="N301" s="15"/>
    </row>
    <row r="302" spans="1:14" ht="18" customHeight="1" x14ac:dyDescent="0.2">
      <c r="A302" s="67">
        <v>41912</v>
      </c>
      <c r="B302" s="81"/>
      <c r="C302" s="81"/>
      <c r="D302" s="15"/>
      <c r="E302" s="15"/>
      <c r="F302" s="15"/>
      <c r="G302" s="15"/>
      <c r="H302" s="15"/>
      <c r="I302" s="15"/>
      <c r="J302" s="15"/>
      <c r="K302" s="15"/>
      <c r="L302" s="15"/>
      <c r="M302" s="15"/>
      <c r="N302" s="15"/>
    </row>
    <row r="303" spans="1:14" ht="18" customHeight="1" x14ac:dyDescent="0.2">
      <c r="A303" s="67">
        <v>41943</v>
      </c>
      <c r="B303" s="81"/>
      <c r="C303" s="81"/>
      <c r="D303" s="15"/>
      <c r="E303" s="15"/>
      <c r="F303" s="15"/>
      <c r="G303" s="15"/>
      <c r="H303" s="15"/>
      <c r="I303" s="15"/>
      <c r="J303" s="15"/>
      <c r="K303" s="15"/>
      <c r="L303" s="15"/>
      <c r="M303" s="15"/>
      <c r="N303" s="15"/>
    </row>
    <row r="304" spans="1:14" ht="18" customHeight="1" x14ac:dyDescent="0.2">
      <c r="A304" s="67">
        <v>41973</v>
      </c>
      <c r="B304" s="81"/>
      <c r="C304" s="81"/>
      <c r="D304" s="15"/>
      <c r="E304" s="15"/>
      <c r="F304" s="15"/>
      <c r="G304" s="15"/>
      <c r="H304" s="15"/>
      <c r="I304" s="15"/>
      <c r="J304" s="15"/>
      <c r="K304" s="15"/>
      <c r="L304" s="15"/>
      <c r="M304" s="15"/>
      <c r="N304" s="15"/>
    </row>
    <row r="305" spans="1:14" ht="18" customHeight="1" x14ac:dyDescent="0.2">
      <c r="A305" s="67">
        <v>42004</v>
      </c>
      <c r="B305" s="81"/>
      <c r="C305" s="81"/>
      <c r="D305" s="15"/>
      <c r="E305" s="15"/>
      <c r="F305" s="15"/>
      <c r="G305" s="15"/>
      <c r="H305" s="15"/>
      <c r="I305" s="15"/>
      <c r="J305" s="15"/>
      <c r="K305" s="15"/>
      <c r="L305" s="15"/>
      <c r="M305" s="15"/>
      <c r="N305" s="15"/>
    </row>
    <row r="306" spans="1:14" ht="18" customHeight="1" x14ac:dyDescent="0.2">
      <c r="A306" s="67">
        <v>42035</v>
      </c>
      <c r="B306" s="81"/>
      <c r="C306" s="81"/>
      <c r="D306" s="15"/>
      <c r="E306" s="15"/>
      <c r="F306" s="15"/>
      <c r="G306" s="15"/>
      <c r="H306" s="15"/>
      <c r="I306" s="15"/>
      <c r="J306" s="15"/>
      <c r="K306" s="15"/>
      <c r="L306" s="15"/>
      <c r="M306" s="15"/>
      <c r="N306" s="15"/>
    </row>
    <row r="307" spans="1:14" ht="18" customHeight="1" x14ac:dyDescent="0.2">
      <c r="A307" s="67">
        <v>42063</v>
      </c>
      <c r="B307" s="81"/>
      <c r="C307" s="81"/>
      <c r="D307" s="15"/>
      <c r="E307" s="15"/>
      <c r="F307" s="15"/>
      <c r="G307" s="15"/>
      <c r="H307" s="15"/>
      <c r="I307" s="15"/>
      <c r="J307" s="15"/>
      <c r="K307" s="15"/>
      <c r="L307" s="15"/>
      <c r="M307" s="15"/>
      <c r="N307" s="15"/>
    </row>
    <row r="308" spans="1:14" ht="18" customHeight="1" x14ac:dyDescent="0.2">
      <c r="A308" s="67">
        <v>42094</v>
      </c>
      <c r="B308" s="81"/>
      <c r="C308" s="81"/>
      <c r="D308" s="15"/>
      <c r="E308" s="15"/>
      <c r="F308" s="15"/>
      <c r="G308" s="15"/>
      <c r="H308" s="15"/>
      <c r="I308" s="15"/>
      <c r="J308" s="15"/>
      <c r="K308" s="15"/>
      <c r="L308" s="15"/>
      <c r="M308" s="15"/>
      <c r="N308" s="15"/>
    </row>
    <row r="309" spans="1:14" ht="18" customHeight="1" x14ac:dyDescent="0.2">
      <c r="A309" s="67">
        <v>42124</v>
      </c>
      <c r="B309" s="81"/>
      <c r="C309" s="81"/>
      <c r="D309" s="15"/>
      <c r="E309" s="15"/>
      <c r="F309" s="15"/>
      <c r="G309" s="15"/>
      <c r="H309" s="15"/>
      <c r="I309" s="15"/>
      <c r="J309" s="15"/>
      <c r="K309" s="15"/>
      <c r="L309" s="15"/>
      <c r="M309" s="15"/>
      <c r="N309" s="15"/>
    </row>
    <row r="310" spans="1:14" ht="18" customHeight="1" x14ac:dyDescent="0.2">
      <c r="A310" s="67">
        <v>42155</v>
      </c>
      <c r="B310" s="81"/>
      <c r="C310" s="81"/>
      <c r="D310" s="15"/>
      <c r="E310" s="15"/>
      <c r="F310" s="15"/>
      <c r="G310" s="15"/>
      <c r="H310" s="15"/>
      <c r="I310" s="15"/>
      <c r="J310" s="15"/>
      <c r="K310" s="15"/>
      <c r="L310" s="15"/>
      <c r="M310" s="15"/>
      <c r="N310" s="15"/>
    </row>
    <row r="311" spans="1:14" ht="18" customHeight="1" x14ac:dyDescent="0.2">
      <c r="A311" s="67">
        <v>42185</v>
      </c>
      <c r="B311" s="81"/>
      <c r="C311" s="81"/>
      <c r="D311" s="15"/>
      <c r="E311" s="15"/>
      <c r="F311" s="15"/>
      <c r="G311" s="15"/>
      <c r="H311" s="15"/>
      <c r="I311" s="15"/>
      <c r="J311" s="15"/>
      <c r="K311" s="15"/>
      <c r="L311" s="15"/>
      <c r="M311" s="15"/>
      <c r="N311" s="15"/>
    </row>
    <row r="312" spans="1:14" ht="18" customHeight="1" x14ac:dyDescent="0.2">
      <c r="A312" s="67">
        <v>42216</v>
      </c>
      <c r="B312" s="81"/>
      <c r="C312" s="81"/>
      <c r="D312" s="15"/>
      <c r="E312" s="15"/>
      <c r="F312" s="15"/>
      <c r="G312" s="15"/>
      <c r="H312" s="15"/>
      <c r="I312" s="15"/>
      <c r="J312" s="15"/>
      <c r="K312" s="15"/>
      <c r="L312" s="15"/>
      <c r="M312" s="15"/>
      <c r="N312" s="15"/>
    </row>
    <row r="313" spans="1:14" x14ac:dyDescent="0.2">
      <c r="A313" s="67">
        <v>42247</v>
      </c>
      <c r="B313" s="81"/>
      <c r="C313" s="81"/>
    </row>
    <row r="314" spans="1:14" x14ac:dyDescent="0.2">
      <c r="A314" s="67">
        <v>42277</v>
      </c>
      <c r="B314" s="81"/>
      <c r="C314" s="81"/>
    </row>
    <row r="315" spans="1:14" x14ac:dyDescent="0.2">
      <c r="A315" s="67">
        <v>42308</v>
      </c>
      <c r="B315" s="81"/>
      <c r="C315" s="81"/>
    </row>
    <row r="316" spans="1:14" x14ac:dyDescent="0.2">
      <c r="A316" s="67">
        <v>42338</v>
      </c>
      <c r="B316" s="81"/>
      <c r="C316" s="81"/>
    </row>
    <row r="317" spans="1:14" x14ac:dyDescent="0.2">
      <c r="A317" s="67">
        <v>42369</v>
      </c>
      <c r="B317" s="81"/>
      <c r="C317" s="81"/>
    </row>
    <row r="318" spans="1:14" x14ac:dyDescent="0.2">
      <c r="A318" s="67">
        <v>42400</v>
      </c>
      <c r="B318" s="81"/>
      <c r="C318" s="81"/>
    </row>
    <row r="319" spans="1:14" x14ac:dyDescent="0.2">
      <c r="A319" s="67">
        <v>42429</v>
      </c>
      <c r="B319" s="81"/>
      <c r="C319" s="81"/>
    </row>
    <row r="320" spans="1:14" x14ac:dyDescent="0.2">
      <c r="A320" s="67">
        <v>42460</v>
      </c>
      <c r="B320" s="81"/>
      <c r="C320" s="81"/>
    </row>
    <row r="321" spans="1:3" x14ac:dyDescent="0.2">
      <c r="A321" s="67">
        <v>42490</v>
      </c>
      <c r="B321" s="81"/>
      <c r="C321" s="81"/>
    </row>
    <row r="322" spans="1:3" x14ac:dyDescent="0.2">
      <c r="A322" s="67">
        <v>42521</v>
      </c>
      <c r="B322" s="81"/>
      <c r="C322" s="81"/>
    </row>
    <row r="323" spans="1:3" x14ac:dyDescent="0.2">
      <c r="A323" s="67">
        <v>42551</v>
      </c>
      <c r="B323" s="81"/>
      <c r="C323" s="81"/>
    </row>
    <row r="324" spans="1:3" x14ac:dyDescent="0.2">
      <c r="A324" s="67">
        <v>42582</v>
      </c>
      <c r="B324" s="81"/>
      <c r="C324" s="81"/>
    </row>
    <row r="325" spans="1:3" x14ac:dyDescent="0.2">
      <c r="A325" s="67">
        <v>42613</v>
      </c>
      <c r="B325" s="81"/>
      <c r="C325" s="81"/>
    </row>
    <row r="326" spans="1:3" x14ac:dyDescent="0.2">
      <c r="A326" s="67">
        <v>42643</v>
      </c>
      <c r="B326" s="81"/>
      <c r="C326" s="81"/>
    </row>
    <row r="327" spans="1:3" x14ac:dyDescent="0.2">
      <c r="A327" s="67">
        <v>42674</v>
      </c>
      <c r="B327" s="81"/>
      <c r="C327" s="81"/>
    </row>
    <row r="328" spans="1:3" x14ac:dyDescent="0.2">
      <c r="A328" s="67">
        <v>42704</v>
      </c>
      <c r="B328" s="81"/>
      <c r="C328" s="81"/>
    </row>
    <row r="329" spans="1:3" x14ac:dyDescent="0.2">
      <c r="A329" s="67">
        <v>42735</v>
      </c>
      <c r="B329" s="81"/>
      <c r="C329" s="81"/>
    </row>
    <row r="330" spans="1:3" x14ac:dyDescent="0.2">
      <c r="A330" s="67">
        <v>42766</v>
      </c>
      <c r="B330" s="81"/>
      <c r="C330" s="81"/>
    </row>
    <row r="331" spans="1:3" x14ac:dyDescent="0.2">
      <c r="A331" s="67">
        <v>42794</v>
      </c>
      <c r="B331" s="81"/>
      <c r="C331" s="81"/>
    </row>
    <row r="332" spans="1:3" x14ac:dyDescent="0.2">
      <c r="A332" s="67">
        <v>42825</v>
      </c>
      <c r="B332" s="81"/>
      <c r="C332" s="81"/>
    </row>
    <row r="333" spans="1:3" x14ac:dyDescent="0.2">
      <c r="A333" s="67">
        <v>42855</v>
      </c>
      <c r="B333" s="81"/>
      <c r="C333" s="81"/>
    </row>
    <row r="334" spans="1:3" x14ac:dyDescent="0.2">
      <c r="A334" s="67">
        <v>42886</v>
      </c>
      <c r="B334" s="81"/>
      <c r="C334" s="81"/>
    </row>
    <row r="335" spans="1:3" x14ac:dyDescent="0.2">
      <c r="A335" s="67">
        <v>42916</v>
      </c>
      <c r="B335" s="81"/>
      <c r="C335" s="81"/>
    </row>
    <row r="336" spans="1:3" x14ac:dyDescent="0.2">
      <c r="A336" s="67">
        <v>42947</v>
      </c>
      <c r="B336" s="81"/>
      <c r="C336" s="81"/>
    </row>
    <row r="337" spans="1:3" x14ac:dyDescent="0.2">
      <c r="A337" s="67">
        <v>42978</v>
      </c>
      <c r="B337" s="81"/>
      <c r="C337" s="81"/>
    </row>
    <row r="338" spans="1:3" x14ac:dyDescent="0.2">
      <c r="A338" s="67">
        <v>43008</v>
      </c>
      <c r="B338" s="81"/>
      <c r="C338" s="81"/>
    </row>
    <row r="339" spans="1:3" x14ac:dyDescent="0.2">
      <c r="A339" s="67">
        <v>43039</v>
      </c>
      <c r="B339" s="81"/>
      <c r="C339" s="81"/>
    </row>
    <row r="340" spans="1:3" x14ac:dyDescent="0.2">
      <c r="A340" s="67">
        <v>43069</v>
      </c>
      <c r="B340" s="81"/>
      <c r="C340" s="81"/>
    </row>
    <row r="341" spans="1:3" x14ac:dyDescent="0.2">
      <c r="A341" s="67">
        <v>43100</v>
      </c>
      <c r="B341" s="81"/>
      <c r="C341" s="81"/>
    </row>
    <row r="342" spans="1:3" x14ac:dyDescent="0.2">
      <c r="A342" s="67">
        <v>43131</v>
      </c>
      <c r="B342" s="81"/>
      <c r="C342" s="81"/>
    </row>
    <row r="343" spans="1:3" x14ac:dyDescent="0.2">
      <c r="A343" s="67">
        <v>43159</v>
      </c>
      <c r="B343" s="81"/>
      <c r="C343" s="81"/>
    </row>
    <row r="344" spans="1:3" x14ac:dyDescent="0.2">
      <c r="A344" s="67">
        <v>43190</v>
      </c>
      <c r="B344" s="81"/>
      <c r="C344" s="81"/>
    </row>
    <row r="345" spans="1:3" x14ac:dyDescent="0.2">
      <c r="A345" s="67">
        <v>43220</v>
      </c>
      <c r="B345" s="81"/>
      <c r="C345" s="81"/>
    </row>
    <row r="346" spans="1:3" x14ac:dyDescent="0.2">
      <c r="A346" s="67">
        <v>43251</v>
      </c>
      <c r="B346" s="81"/>
      <c r="C346" s="81"/>
    </row>
    <row r="347" spans="1:3" x14ac:dyDescent="0.2">
      <c r="A347" s="67">
        <v>43281</v>
      </c>
      <c r="B347" s="81"/>
      <c r="C347" s="81"/>
    </row>
    <row r="348" spans="1:3" x14ac:dyDescent="0.2">
      <c r="A348" s="67">
        <v>43312</v>
      </c>
      <c r="B348" s="81"/>
      <c r="C348" s="81"/>
    </row>
    <row r="349" spans="1:3" x14ac:dyDescent="0.2">
      <c r="A349" s="67">
        <v>43343</v>
      </c>
      <c r="B349" s="81"/>
      <c r="C349" s="81"/>
    </row>
    <row r="350" spans="1:3" x14ac:dyDescent="0.2">
      <c r="A350" s="67">
        <v>43373</v>
      </c>
      <c r="B350" s="81"/>
      <c r="C350" s="81"/>
    </row>
    <row r="351" spans="1:3" x14ac:dyDescent="0.2">
      <c r="A351" s="67">
        <v>43404</v>
      </c>
      <c r="B351" s="81"/>
      <c r="C351" s="81"/>
    </row>
    <row r="352" spans="1:3" x14ac:dyDescent="0.2">
      <c r="A352" s="67">
        <v>43434</v>
      </c>
      <c r="B352" s="81"/>
      <c r="C352" s="81"/>
    </row>
    <row r="353" spans="1:3" x14ac:dyDescent="0.2">
      <c r="A353" s="67">
        <v>43465</v>
      </c>
      <c r="B353" s="81"/>
      <c r="C353" s="81"/>
    </row>
    <row r="354" spans="1:3" x14ac:dyDescent="0.2">
      <c r="A354" s="67">
        <v>43496</v>
      </c>
      <c r="B354" s="81"/>
      <c r="C354" s="81"/>
    </row>
    <row r="355" spans="1:3" x14ac:dyDescent="0.2">
      <c r="A355" s="67">
        <v>43524</v>
      </c>
      <c r="B355" s="81"/>
      <c r="C355" s="81"/>
    </row>
    <row r="356" spans="1:3" x14ac:dyDescent="0.2">
      <c r="A356" s="67">
        <v>43555</v>
      </c>
      <c r="B356" s="81"/>
      <c r="C356" s="81"/>
    </row>
    <row r="357" spans="1:3" x14ac:dyDescent="0.2">
      <c r="A357" s="67">
        <v>43585</v>
      </c>
      <c r="B357" s="81"/>
      <c r="C357" s="81"/>
    </row>
    <row r="358" spans="1:3" x14ac:dyDescent="0.2">
      <c r="A358" s="67">
        <v>43616</v>
      </c>
      <c r="B358" s="81"/>
      <c r="C358" s="81"/>
    </row>
    <row r="359" spans="1:3" x14ac:dyDescent="0.2">
      <c r="A359" s="67">
        <v>43646</v>
      </c>
      <c r="B359" s="81"/>
      <c r="C359" s="81"/>
    </row>
    <row r="360" spans="1:3" x14ac:dyDescent="0.2">
      <c r="A360" s="67">
        <v>43677</v>
      </c>
      <c r="B360" s="81"/>
      <c r="C360" s="81"/>
    </row>
    <row r="361" spans="1:3" x14ac:dyDescent="0.2">
      <c r="A361" s="67">
        <v>43708</v>
      </c>
      <c r="B361" s="81"/>
      <c r="C361" s="81"/>
    </row>
    <row r="362" spans="1:3" x14ac:dyDescent="0.2">
      <c r="A362" s="67">
        <v>43738</v>
      </c>
      <c r="B362" s="81"/>
      <c r="C362" s="81"/>
    </row>
    <row r="363" spans="1:3" x14ac:dyDescent="0.2">
      <c r="A363" s="67">
        <v>43769</v>
      </c>
      <c r="B363" s="81"/>
      <c r="C363" s="81"/>
    </row>
    <row r="364" spans="1:3" x14ac:dyDescent="0.2">
      <c r="A364" s="67">
        <v>43799</v>
      </c>
      <c r="B364" s="81"/>
      <c r="C364" s="81"/>
    </row>
    <row r="365" spans="1:3" x14ac:dyDescent="0.2">
      <c r="A365" s="67">
        <v>43830</v>
      </c>
      <c r="B365" s="81"/>
      <c r="C365" s="81"/>
    </row>
    <row r="366" spans="1:3" x14ac:dyDescent="0.2">
      <c r="A366" s="67">
        <v>43861</v>
      </c>
      <c r="B366" s="81"/>
      <c r="C366" s="81"/>
    </row>
    <row r="367" spans="1:3" x14ac:dyDescent="0.2">
      <c r="A367" s="67">
        <v>43890</v>
      </c>
      <c r="B367" s="81"/>
      <c r="C367" s="81"/>
    </row>
    <row r="368" spans="1:3" x14ac:dyDescent="0.2">
      <c r="A368" s="67">
        <v>43921</v>
      </c>
      <c r="B368" s="81"/>
      <c r="C368" s="81"/>
    </row>
    <row r="369" spans="1:3" x14ac:dyDescent="0.2">
      <c r="A369" s="67">
        <v>43951</v>
      </c>
      <c r="B369" s="81"/>
      <c r="C369" s="81"/>
    </row>
    <row r="370" spans="1:3" x14ac:dyDescent="0.2">
      <c r="A370" s="67">
        <v>43982</v>
      </c>
      <c r="B370" s="81"/>
      <c r="C370" s="81"/>
    </row>
    <row r="371" spans="1:3" x14ac:dyDescent="0.2">
      <c r="A371" s="67">
        <v>44012</v>
      </c>
      <c r="B371" s="81"/>
      <c r="C371" s="81"/>
    </row>
    <row r="372" spans="1:3" x14ac:dyDescent="0.2">
      <c r="A372" s="67">
        <v>44043</v>
      </c>
      <c r="B372" s="81"/>
      <c r="C372" s="81"/>
    </row>
    <row r="373" spans="1:3" x14ac:dyDescent="0.2">
      <c r="A373" s="67">
        <v>44074</v>
      </c>
      <c r="B373" s="81"/>
      <c r="C373" s="81"/>
    </row>
    <row r="374" spans="1:3" x14ac:dyDescent="0.2">
      <c r="A374" s="67">
        <v>44104</v>
      </c>
      <c r="B374" s="81"/>
      <c r="C374" s="81"/>
    </row>
    <row r="375" spans="1:3" x14ac:dyDescent="0.2">
      <c r="A375" s="67">
        <v>44135</v>
      </c>
      <c r="B375" s="81"/>
      <c r="C375" s="81"/>
    </row>
    <row r="376" spans="1:3" x14ac:dyDescent="0.2">
      <c r="A376" s="67">
        <v>44165</v>
      </c>
      <c r="B376" s="81"/>
      <c r="C376" s="81"/>
    </row>
    <row r="377" spans="1:3" x14ac:dyDescent="0.2">
      <c r="A377" s="67">
        <v>44196</v>
      </c>
      <c r="B377" s="81"/>
      <c r="C377" s="81"/>
    </row>
    <row r="378" spans="1:3" x14ac:dyDescent="0.2">
      <c r="A378" s="67">
        <v>44227</v>
      </c>
      <c r="B378" s="81"/>
      <c r="C378" s="81"/>
    </row>
    <row r="379" spans="1:3" x14ac:dyDescent="0.2">
      <c r="A379" s="67">
        <v>44255</v>
      </c>
      <c r="B379" s="81"/>
      <c r="C379" s="81"/>
    </row>
    <row r="380" spans="1:3" x14ac:dyDescent="0.2">
      <c r="A380" s="67">
        <v>44286</v>
      </c>
      <c r="B380" s="81"/>
      <c r="C380" s="81"/>
    </row>
    <row r="381" spans="1:3" x14ac:dyDescent="0.2">
      <c r="A381" s="67">
        <v>44316</v>
      </c>
      <c r="B381" s="81"/>
      <c r="C381" s="81"/>
    </row>
    <row r="382" spans="1:3" x14ac:dyDescent="0.2">
      <c r="A382" s="67">
        <v>44347</v>
      </c>
      <c r="B382" s="81"/>
      <c r="C382" s="81"/>
    </row>
    <row r="383" spans="1:3" x14ac:dyDescent="0.2">
      <c r="A383" s="67">
        <v>44377</v>
      </c>
      <c r="B383" s="81"/>
      <c r="C383" s="81"/>
    </row>
    <row r="384" spans="1:3" x14ac:dyDescent="0.2">
      <c r="A384" s="67">
        <v>44408</v>
      </c>
      <c r="B384" s="81"/>
      <c r="C384" s="81"/>
    </row>
    <row r="385" spans="1:3" x14ac:dyDescent="0.2">
      <c r="A385" s="67">
        <v>44439</v>
      </c>
      <c r="B385" s="81"/>
      <c r="C385" s="81"/>
    </row>
    <row r="386" spans="1:3" x14ac:dyDescent="0.2">
      <c r="A386" s="67">
        <v>44469</v>
      </c>
      <c r="B386" s="81"/>
      <c r="C386" s="81"/>
    </row>
    <row r="387" spans="1:3" x14ac:dyDescent="0.2">
      <c r="A387" s="67">
        <v>44500</v>
      </c>
      <c r="B387" s="81"/>
      <c r="C387" s="81"/>
    </row>
    <row r="388" spans="1:3" x14ac:dyDescent="0.2">
      <c r="A388" s="67">
        <v>44530</v>
      </c>
      <c r="B388" s="81"/>
      <c r="C388" s="81"/>
    </row>
    <row r="389" spans="1:3" x14ac:dyDescent="0.2">
      <c r="A389" s="67">
        <v>44561</v>
      </c>
      <c r="B389" s="81"/>
      <c r="C389" s="81"/>
    </row>
    <row r="390" spans="1:3" x14ac:dyDescent="0.2">
      <c r="A390" s="67">
        <v>44592</v>
      </c>
      <c r="B390" s="81"/>
      <c r="C390" s="81"/>
    </row>
    <row r="391" spans="1:3" x14ac:dyDescent="0.2">
      <c r="A391" s="67">
        <v>44620</v>
      </c>
      <c r="B391" s="81"/>
      <c r="C391" s="81"/>
    </row>
    <row r="392" spans="1:3" x14ac:dyDescent="0.2">
      <c r="A392" s="67">
        <v>44651</v>
      </c>
      <c r="B392" s="81"/>
      <c r="C392" s="81"/>
    </row>
    <row r="393" spans="1:3" x14ac:dyDescent="0.2">
      <c r="A393" s="67">
        <v>44681</v>
      </c>
      <c r="B393" s="81"/>
      <c r="C393" s="81"/>
    </row>
    <row r="394" spans="1:3" x14ac:dyDescent="0.2">
      <c r="A394" s="67">
        <v>44712</v>
      </c>
      <c r="B394" s="81"/>
      <c r="C394" s="81"/>
    </row>
    <row r="395" spans="1:3" x14ac:dyDescent="0.2">
      <c r="A395" s="67">
        <v>44742</v>
      </c>
      <c r="B395" s="81"/>
      <c r="C395" s="81"/>
    </row>
    <row r="396" spans="1:3" x14ac:dyDescent="0.2">
      <c r="A396" s="67">
        <v>44773</v>
      </c>
      <c r="B396" s="81"/>
      <c r="C396" s="81"/>
    </row>
    <row r="397" spans="1:3" x14ac:dyDescent="0.2">
      <c r="A397" s="67">
        <v>44804</v>
      </c>
      <c r="B397" s="81"/>
      <c r="C397" s="81"/>
    </row>
    <row r="398" spans="1:3" x14ac:dyDescent="0.2">
      <c r="A398" s="67">
        <v>44834</v>
      </c>
      <c r="B398" s="81"/>
      <c r="C398" s="81"/>
    </row>
    <row r="399" spans="1:3" x14ac:dyDescent="0.2">
      <c r="A399" s="67">
        <v>44865</v>
      </c>
      <c r="B399" s="81"/>
      <c r="C399" s="81"/>
    </row>
    <row r="400" spans="1:3" x14ac:dyDescent="0.2">
      <c r="A400" s="67">
        <v>44895</v>
      </c>
      <c r="B400" s="81"/>
      <c r="C400" s="81"/>
    </row>
    <row r="401" spans="1:3" x14ac:dyDescent="0.2">
      <c r="A401" s="67">
        <v>44926</v>
      </c>
      <c r="B401" s="81"/>
      <c r="C401" s="81"/>
    </row>
    <row r="402" spans="1:3" x14ac:dyDescent="0.2">
      <c r="A402" s="67">
        <v>44957</v>
      </c>
      <c r="B402" s="81"/>
      <c r="C402" s="81"/>
    </row>
    <row r="403" spans="1:3" x14ac:dyDescent="0.2">
      <c r="A403" s="67">
        <v>44985</v>
      </c>
      <c r="B403" s="81"/>
      <c r="C403" s="81"/>
    </row>
    <row r="404" spans="1:3" x14ac:dyDescent="0.2">
      <c r="A404" s="67">
        <v>45016</v>
      </c>
      <c r="B404" s="81"/>
      <c r="C404" s="81"/>
    </row>
    <row r="405" spans="1:3" x14ac:dyDescent="0.2">
      <c r="A405" s="67">
        <v>45046</v>
      </c>
      <c r="B405" s="81"/>
      <c r="C405" s="81"/>
    </row>
    <row r="406" spans="1:3" x14ac:dyDescent="0.2">
      <c r="A406" s="67">
        <v>45077</v>
      </c>
      <c r="B406" s="81"/>
      <c r="C406" s="81"/>
    </row>
    <row r="407" spans="1:3" x14ac:dyDescent="0.2">
      <c r="A407" s="67">
        <v>45107</v>
      </c>
      <c r="B407" s="81"/>
      <c r="C407" s="81"/>
    </row>
  </sheetData>
  <mergeCells count="2">
    <mergeCell ref="E13:I13"/>
    <mergeCell ref="E14:I31"/>
  </mergeCells>
  <phoneticPr fontId="0" type="noConversion"/>
  <pageMargins left="0" right="0" top="0" bottom="0" header="0.5" footer="0.5"/>
  <pageSetup scale="18"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4"/>
  <sheetViews>
    <sheetView showGridLines="0" workbookViewId="0">
      <selection activeCell="B7" sqref="B7"/>
    </sheetView>
  </sheetViews>
  <sheetFormatPr defaultColWidth="9.140625" defaultRowHeight="12.75" x14ac:dyDescent="0.2"/>
  <cols>
    <col min="1" max="1" width="40.5703125" customWidth="1"/>
    <col min="2" max="7" width="20.7109375" customWidth="1"/>
    <col min="8" max="30" width="18.5703125" customWidth="1"/>
  </cols>
  <sheetData>
    <row r="1" spans="1:11" s="1" customFormat="1" ht="18" customHeight="1" x14ac:dyDescent="0.2">
      <c r="A1" s="55" t="s">
        <v>28</v>
      </c>
      <c r="B1" s="5"/>
      <c r="C1" s="5"/>
      <c r="D1" s="5"/>
      <c r="E1" s="5"/>
      <c r="F1" s="5"/>
      <c r="G1" s="5"/>
      <c r="H1" s="15"/>
      <c r="I1" s="15"/>
      <c r="J1"/>
      <c r="K1"/>
    </row>
    <row r="2" spans="1:11" s="1" customFormat="1" ht="18" customHeight="1" x14ac:dyDescent="0.2">
      <c r="A2" s="8" t="s">
        <v>27</v>
      </c>
      <c r="B2" s="5"/>
      <c r="C2" s="5"/>
      <c r="D2" s="5"/>
      <c r="E2" s="5"/>
      <c r="F2" s="5"/>
      <c r="G2" s="5"/>
      <c r="H2" s="5"/>
      <c r="I2" s="5"/>
    </row>
    <row r="3" spans="1:11" s="1" customFormat="1" ht="18" customHeight="1" x14ac:dyDescent="0.2">
      <c r="A3" s="225" t="s">
        <v>177</v>
      </c>
      <c r="B3" s="225"/>
      <c r="C3" s="225"/>
      <c r="D3" s="225"/>
      <c r="E3" s="225"/>
      <c r="F3" s="225"/>
      <c r="G3" s="225"/>
      <c r="H3" s="225"/>
      <c r="I3" s="225"/>
    </row>
    <row r="4" spans="1:11" s="1" customFormat="1" ht="18" customHeight="1" x14ac:dyDescent="0.2">
      <c r="A4" s="5"/>
      <c r="B4" s="5"/>
      <c r="C4" s="5"/>
      <c r="D4" s="5"/>
      <c r="E4" s="5"/>
      <c r="F4" s="5"/>
      <c r="G4" s="5"/>
      <c r="H4" s="5"/>
      <c r="I4" s="5"/>
    </row>
    <row r="5" spans="1:11" ht="18" customHeight="1" x14ac:dyDescent="0.2">
      <c r="A5" s="252" t="str">
        <f>"GICS Sector " &amp; TEXT('Firm Background (2)'!C5,"mm/dd/yyyy") &amp; " - " &amp; TEXT('Firm Background (2)'!B5,"mm/dd/yyyy")</f>
        <v>GICS Sector 12/31/2022 - 06/30/2023</v>
      </c>
      <c r="B5" s="250" t="s">
        <v>96</v>
      </c>
      <c r="C5" s="251"/>
      <c r="D5" s="250" t="s">
        <v>1</v>
      </c>
      <c r="E5" s="251"/>
      <c r="F5" s="250" t="s">
        <v>77</v>
      </c>
      <c r="G5" s="251"/>
    </row>
    <row r="6" spans="1:11" ht="18" customHeight="1" x14ac:dyDescent="0.2">
      <c r="A6" s="249"/>
      <c r="B6" s="41" t="s">
        <v>95</v>
      </c>
      <c r="C6" s="41" t="str">
        <f>'Portfolio Construction (5)'!$B$5</f>
        <v>Russell 2500 Growth</v>
      </c>
      <c r="D6" s="41" t="s">
        <v>95</v>
      </c>
      <c r="E6" s="41" t="str">
        <f>'Portfolio Construction (5)'!$B$5</f>
        <v>Russell 2500 Growth</v>
      </c>
      <c r="F6" s="41" t="s">
        <v>98</v>
      </c>
      <c r="G6" s="41" t="s">
        <v>97</v>
      </c>
    </row>
    <row r="7" spans="1:11" ht="18" customHeight="1" x14ac:dyDescent="0.2">
      <c r="A7" s="20" t="s">
        <v>113</v>
      </c>
      <c r="B7" s="45"/>
      <c r="C7" s="45"/>
      <c r="D7" s="45"/>
      <c r="E7" s="45"/>
      <c r="F7" s="45"/>
      <c r="G7" s="45"/>
    </row>
    <row r="8" spans="1:11" ht="18" customHeight="1" x14ac:dyDescent="0.2">
      <c r="A8" s="19" t="s">
        <v>114</v>
      </c>
      <c r="B8" s="45"/>
      <c r="C8" s="45"/>
      <c r="D8" s="45"/>
      <c r="E8" s="45"/>
      <c r="F8" s="45"/>
      <c r="G8" s="45"/>
    </row>
    <row r="9" spans="1:11" ht="18" customHeight="1" x14ac:dyDescent="0.2">
      <c r="A9" s="19" t="s">
        <v>115</v>
      </c>
      <c r="B9" s="45"/>
      <c r="C9" s="45"/>
      <c r="D9" s="45"/>
      <c r="E9" s="45"/>
      <c r="F9" s="45"/>
      <c r="G9" s="45"/>
    </row>
    <row r="10" spans="1:11" ht="18" customHeight="1" x14ac:dyDescent="0.2">
      <c r="A10" s="19" t="s">
        <v>116</v>
      </c>
      <c r="B10" s="45"/>
      <c r="C10" s="45"/>
      <c r="D10" s="45"/>
      <c r="E10" s="45"/>
      <c r="F10" s="45"/>
      <c r="G10" s="45"/>
    </row>
    <row r="11" spans="1:11" ht="18" customHeight="1" x14ac:dyDescent="0.2">
      <c r="A11" s="19" t="s">
        <v>117</v>
      </c>
      <c r="B11" s="45"/>
      <c r="C11" s="45"/>
      <c r="D11" s="45"/>
      <c r="E11" s="45"/>
      <c r="F11" s="45"/>
      <c r="G11" s="45"/>
    </row>
    <row r="12" spans="1:11" ht="18" customHeight="1" x14ac:dyDescent="0.2">
      <c r="A12" s="19" t="s">
        <v>118</v>
      </c>
      <c r="B12" s="45"/>
      <c r="C12" s="45"/>
      <c r="D12" s="45"/>
      <c r="E12" s="45"/>
      <c r="F12" s="45"/>
      <c r="G12" s="45"/>
    </row>
    <row r="13" spans="1:11" ht="18" customHeight="1" x14ac:dyDescent="0.2">
      <c r="A13" s="19" t="s">
        <v>119</v>
      </c>
      <c r="B13" s="45"/>
      <c r="C13" s="45"/>
      <c r="D13" s="45"/>
      <c r="E13" s="45"/>
      <c r="F13" s="45"/>
      <c r="G13" s="45"/>
    </row>
    <row r="14" spans="1:11" ht="18" customHeight="1" x14ac:dyDescent="0.2">
      <c r="A14" s="19" t="s">
        <v>120</v>
      </c>
      <c r="B14" s="45"/>
      <c r="C14" s="45"/>
      <c r="D14" s="45"/>
      <c r="E14" s="45"/>
      <c r="F14" s="45"/>
      <c r="G14" s="45"/>
    </row>
    <row r="15" spans="1:11" ht="18" customHeight="1" x14ac:dyDescent="0.2">
      <c r="A15" s="19" t="s">
        <v>181</v>
      </c>
      <c r="B15" s="45"/>
      <c r="C15" s="45"/>
      <c r="D15" s="45"/>
      <c r="E15" s="45"/>
      <c r="F15" s="45"/>
      <c r="G15" s="45"/>
    </row>
    <row r="16" spans="1:11" ht="18" customHeight="1" x14ac:dyDescent="0.2">
      <c r="A16" s="19" t="s">
        <v>121</v>
      </c>
      <c r="B16" s="45"/>
      <c r="C16" s="45"/>
      <c r="D16" s="45"/>
      <c r="E16" s="45"/>
      <c r="F16" s="45"/>
      <c r="G16" s="45"/>
    </row>
    <row r="17" spans="1:7" ht="18" customHeight="1" x14ac:dyDescent="0.2">
      <c r="A17" s="19" t="s">
        <v>122</v>
      </c>
      <c r="B17" s="45"/>
      <c r="C17" s="45"/>
      <c r="D17" s="45"/>
      <c r="E17" s="45"/>
      <c r="F17" s="45"/>
      <c r="G17" s="45"/>
    </row>
    <row r="18" spans="1:7" ht="18" customHeight="1" x14ac:dyDescent="0.2">
      <c r="A18" s="49" t="s">
        <v>123</v>
      </c>
      <c r="B18" s="45"/>
      <c r="C18" s="45"/>
      <c r="D18" s="45"/>
      <c r="E18" s="45"/>
      <c r="F18" s="45"/>
      <c r="G18" s="45"/>
    </row>
    <row r="19" spans="1:7" ht="18" customHeight="1" x14ac:dyDescent="0.2">
      <c r="A19" s="36" t="s">
        <v>22</v>
      </c>
      <c r="B19" s="35">
        <f>SUM(B7:B18)</f>
        <v>0</v>
      </c>
      <c r="C19" s="35">
        <f t="shared" ref="C19" si="0">SUM(C7:C18)</f>
        <v>0</v>
      </c>
      <c r="D19" s="35">
        <f>SUM(D7:D18)</f>
        <v>0</v>
      </c>
      <c r="E19" s="35">
        <f>SUM(E7:E18)</f>
        <v>0</v>
      </c>
      <c r="F19" s="35">
        <f>SUM(F7:F18)</f>
        <v>0</v>
      </c>
      <c r="G19" s="35">
        <f>SUM(G7:G18)</f>
        <v>0</v>
      </c>
    </row>
    <row r="20" spans="1:7" ht="18" customHeight="1" x14ac:dyDescent="0.2">
      <c r="A20" s="93" t="s">
        <v>216</v>
      </c>
      <c r="B20" s="44"/>
      <c r="C20" s="44"/>
      <c r="D20" s="44"/>
      <c r="E20" s="44"/>
      <c r="F20" s="15"/>
      <c r="G20" s="15"/>
    </row>
    <row r="21" spans="1:7" ht="18" customHeight="1" x14ac:dyDescent="0.2">
      <c r="A21" s="55"/>
      <c r="B21" s="44"/>
      <c r="C21" s="44"/>
      <c r="D21" s="44"/>
      <c r="E21" s="44"/>
      <c r="F21" s="15"/>
      <c r="G21" s="15"/>
    </row>
    <row r="22" spans="1:7" ht="18" customHeight="1" x14ac:dyDescent="0.2">
      <c r="A22" s="248" t="str">
        <f>"GICS Sector "&amp;"(Calendar "&amp;TEXT('Firm Background (2)'!C5,"yyyy")&amp;")"</f>
        <v>GICS Sector (Calendar 2022)</v>
      </c>
      <c r="B22" s="250" t="s">
        <v>96</v>
      </c>
      <c r="C22" s="251"/>
      <c r="D22" s="250" t="s">
        <v>1</v>
      </c>
      <c r="E22" s="251"/>
      <c r="F22" s="250" t="s">
        <v>77</v>
      </c>
      <c r="G22" s="251"/>
    </row>
    <row r="23" spans="1:7" ht="18" customHeight="1" x14ac:dyDescent="0.2">
      <c r="A23" s="249"/>
      <c r="B23" s="41" t="s">
        <v>95</v>
      </c>
      <c r="C23" s="41" t="str">
        <f>'Portfolio Construction (5)'!$B$5</f>
        <v>Russell 2500 Growth</v>
      </c>
      <c r="D23" s="41" t="s">
        <v>95</v>
      </c>
      <c r="E23" s="41" t="str">
        <f>'Portfolio Construction (5)'!$B$5</f>
        <v>Russell 2500 Growth</v>
      </c>
      <c r="F23" s="41" t="s">
        <v>98</v>
      </c>
      <c r="G23" s="41" t="s">
        <v>97</v>
      </c>
    </row>
    <row r="24" spans="1:7" ht="18" customHeight="1" x14ac:dyDescent="0.2">
      <c r="A24" s="20" t="s">
        <v>113</v>
      </c>
      <c r="B24" s="45"/>
      <c r="C24" s="45"/>
      <c r="D24" s="45"/>
      <c r="E24" s="45"/>
      <c r="F24" s="45"/>
      <c r="G24" s="45"/>
    </row>
    <row r="25" spans="1:7" ht="18" customHeight="1" x14ac:dyDescent="0.2">
      <c r="A25" s="19" t="s">
        <v>114</v>
      </c>
      <c r="B25" s="45"/>
      <c r="C25" s="45"/>
      <c r="D25" s="45"/>
      <c r="E25" s="45"/>
      <c r="F25" s="45"/>
      <c r="G25" s="45"/>
    </row>
    <row r="26" spans="1:7" ht="18" customHeight="1" x14ac:dyDescent="0.2">
      <c r="A26" s="19" t="s">
        <v>115</v>
      </c>
      <c r="B26" s="45"/>
      <c r="C26" s="45"/>
      <c r="D26" s="45"/>
      <c r="E26" s="45"/>
      <c r="F26" s="45"/>
      <c r="G26" s="45"/>
    </row>
    <row r="27" spans="1:7" ht="18" customHeight="1" x14ac:dyDescent="0.2">
      <c r="A27" s="19" t="s">
        <v>116</v>
      </c>
      <c r="B27" s="45"/>
      <c r="C27" s="45"/>
      <c r="D27" s="45"/>
      <c r="E27" s="45"/>
      <c r="F27" s="45"/>
      <c r="G27" s="45"/>
    </row>
    <row r="28" spans="1:7" ht="18" customHeight="1" x14ac:dyDescent="0.2">
      <c r="A28" s="19" t="s">
        <v>117</v>
      </c>
      <c r="B28" s="45"/>
      <c r="C28" s="45"/>
      <c r="D28" s="45"/>
      <c r="E28" s="45"/>
      <c r="F28" s="45"/>
      <c r="G28" s="45"/>
    </row>
    <row r="29" spans="1:7" ht="18" customHeight="1" x14ac:dyDescent="0.2">
      <c r="A29" s="19" t="s">
        <v>118</v>
      </c>
      <c r="B29" s="45"/>
      <c r="C29" s="45"/>
      <c r="D29" s="45"/>
      <c r="E29" s="45"/>
      <c r="F29" s="45"/>
      <c r="G29" s="45"/>
    </row>
    <row r="30" spans="1:7" ht="18" customHeight="1" x14ac:dyDescent="0.2">
      <c r="A30" s="19" t="s">
        <v>119</v>
      </c>
      <c r="B30" s="45"/>
      <c r="C30" s="45"/>
      <c r="D30" s="45"/>
      <c r="E30" s="45"/>
      <c r="F30" s="45"/>
      <c r="G30" s="45"/>
    </row>
    <row r="31" spans="1:7" ht="18" customHeight="1" x14ac:dyDescent="0.2">
      <c r="A31" s="19" t="s">
        <v>120</v>
      </c>
      <c r="B31" s="45"/>
      <c r="C31" s="45"/>
      <c r="D31" s="45"/>
      <c r="E31" s="45"/>
      <c r="F31" s="45"/>
      <c r="G31" s="45"/>
    </row>
    <row r="32" spans="1:7" ht="18" customHeight="1" x14ac:dyDescent="0.2">
      <c r="A32" s="19" t="s">
        <v>181</v>
      </c>
      <c r="B32" s="45"/>
      <c r="C32" s="45"/>
      <c r="D32" s="45"/>
      <c r="E32" s="45"/>
      <c r="F32" s="45"/>
      <c r="G32" s="45"/>
    </row>
    <row r="33" spans="1:7" ht="18" customHeight="1" x14ac:dyDescent="0.2">
      <c r="A33" s="19" t="s">
        <v>121</v>
      </c>
      <c r="B33" s="45"/>
      <c r="C33" s="45"/>
      <c r="D33" s="45"/>
      <c r="E33" s="45"/>
      <c r="F33" s="45"/>
      <c r="G33" s="45"/>
    </row>
    <row r="34" spans="1:7" ht="18" customHeight="1" x14ac:dyDescent="0.2">
      <c r="A34" s="19" t="s">
        <v>122</v>
      </c>
      <c r="B34" s="45"/>
      <c r="C34" s="45"/>
      <c r="D34" s="45"/>
      <c r="E34" s="45"/>
      <c r="F34" s="45"/>
      <c r="G34" s="45"/>
    </row>
    <row r="35" spans="1:7" ht="18" customHeight="1" x14ac:dyDescent="0.2">
      <c r="A35" s="49" t="s">
        <v>123</v>
      </c>
      <c r="B35" s="45"/>
      <c r="C35" s="45"/>
      <c r="D35" s="45"/>
      <c r="E35" s="45"/>
      <c r="F35" s="45"/>
      <c r="G35" s="45"/>
    </row>
    <row r="36" spans="1:7" ht="18" customHeight="1" x14ac:dyDescent="0.2">
      <c r="A36" s="36" t="s">
        <v>22</v>
      </c>
      <c r="B36" s="35">
        <f>SUM(B24:B35)</f>
        <v>0</v>
      </c>
      <c r="C36" s="35">
        <f t="shared" ref="C36" si="1">SUM(C24:C35)</f>
        <v>0</v>
      </c>
      <c r="D36" s="35">
        <f>SUM(D24:D35)</f>
        <v>0</v>
      </c>
      <c r="E36" s="35">
        <f>SUM(E24:E35)</f>
        <v>0</v>
      </c>
      <c r="F36" s="35">
        <f>SUM(F24:F35)</f>
        <v>0</v>
      </c>
      <c r="G36" s="35">
        <f>SUM(G24:G35)</f>
        <v>0</v>
      </c>
    </row>
    <row r="37" spans="1:7" ht="18" customHeight="1" x14ac:dyDescent="0.2">
      <c r="A37" s="15"/>
      <c r="B37" s="15"/>
      <c r="C37" s="15"/>
      <c r="D37" s="15"/>
      <c r="E37" s="15"/>
      <c r="F37" s="15"/>
      <c r="G37" s="15"/>
    </row>
    <row r="38" spans="1:7" ht="18" customHeight="1" x14ac:dyDescent="0.2">
      <c r="A38" s="248" t="str">
        <f>"GICS Sector "&amp;"(Calendar "&amp;TEXT('Firm Background (2)'!D5,"yyyy")&amp;")"</f>
        <v>GICS Sector (Calendar 2021)</v>
      </c>
      <c r="B38" s="250" t="s">
        <v>96</v>
      </c>
      <c r="C38" s="251"/>
      <c r="D38" s="250" t="s">
        <v>1</v>
      </c>
      <c r="E38" s="251"/>
      <c r="F38" s="250" t="s">
        <v>77</v>
      </c>
      <c r="G38" s="251"/>
    </row>
    <row r="39" spans="1:7" ht="18" customHeight="1" x14ac:dyDescent="0.2">
      <c r="A39" s="249"/>
      <c r="B39" s="41" t="s">
        <v>95</v>
      </c>
      <c r="C39" s="41" t="str">
        <f>'Portfolio Construction (5)'!$B$5</f>
        <v>Russell 2500 Growth</v>
      </c>
      <c r="D39" s="41" t="s">
        <v>95</v>
      </c>
      <c r="E39" s="41" t="str">
        <f>'Portfolio Construction (5)'!$B$5</f>
        <v>Russell 2500 Growth</v>
      </c>
      <c r="F39" s="41" t="s">
        <v>98</v>
      </c>
      <c r="G39" s="41" t="s">
        <v>97</v>
      </c>
    </row>
    <row r="40" spans="1:7" ht="18" customHeight="1" x14ac:dyDescent="0.2">
      <c r="A40" s="20" t="s">
        <v>113</v>
      </c>
      <c r="B40" s="45"/>
      <c r="C40" s="45"/>
      <c r="D40" s="45"/>
      <c r="E40" s="45"/>
      <c r="F40" s="45"/>
      <c r="G40" s="45"/>
    </row>
    <row r="41" spans="1:7" ht="18" customHeight="1" x14ac:dyDescent="0.2">
      <c r="A41" s="19" t="s">
        <v>114</v>
      </c>
      <c r="B41" s="45"/>
      <c r="C41" s="45"/>
      <c r="D41" s="45"/>
      <c r="E41" s="45"/>
      <c r="F41" s="45"/>
      <c r="G41" s="45"/>
    </row>
    <row r="42" spans="1:7" ht="18" customHeight="1" x14ac:dyDescent="0.2">
      <c r="A42" s="19" t="s">
        <v>115</v>
      </c>
      <c r="B42" s="45"/>
      <c r="C42" s="45"/>
      <c r="D42" s="45"/>
      <c r="E42" s="45"/>
      <c r="F42" s="45"/>
      <c r="G42" s="45"/>
    </row>
    <row r="43" spans="1:7" ht="18" customHeight="1" x14ac:dyDescent="0.2">
      <c r="A43" s="19" t="s">
        <v>116</v>
      </c>
      <c r="B43" s="45"/>
      <c r="C43" s="45"/>
      <c r="D43" s="45"/>
      <c r="E43" s="45"/>
      <c r="F43" s="45"/>
      <c r="G43" s="45"/>
    </row>
    <row r="44" spans="1:7" ht="18" customHeight="1" x14ac:dyDescent="0.2">
      <c r="A44" s="19" t="s">
        <v>117</v>
      </c>
      <c r="B44" s="45"/>
      <c r="C44" s="45"/>
      <c r="D44" s="45"/>
      <c r="E44" s="45"/>
      <c r="F44" s="45"/>
      <c r="G44" s="45"/>
    </row>
    <row r="45" spans="1:7" ht="18" customHeight="1" x14ac:dyDescent="0.2">
      <c r="A45" s="19" t="s">
        <v>118</v>
      </c>
      <c r="B45" s="45"/>
      <c r="C45" s="45"/>
      <c r="D45" s="45"/>
      <c r="E45" s="45"/>
      <c r="F45" s="45"/>
      <c r="G45" s="45"/>
    </row>
    <row r="46" spans="1:7" ht="18" customHeight="1" x14ac:dyDescent="0.2">
      <c r="A46" s="19" t="s">
        <v>119</v>
      </c>
      <c r="B46" s="45"/>
      <c r="C46" s="45"/>
      <c r="D46" s="45"/>
      <c r="E46" s="45"/>
      <c r="F46" s="45"/>
      <c r="G46" s="45"/>
    </row>
    <row r="47" spans="1:7" ht="18" customHeight="1" x14ac:dyDescent="0.2">
      <c r="A47" s="19" t="s">
        <v>120</v>
      </c>
      <c r="B47" s="45"/>
      <c r="C47" s="45"/>
      <c r="D47" s="45"/>
      <c r="E47" s="45"/>
      <c r="F47" s="45"/>
      <c r="G47" s="45"/>
    </row>
    <row r="48" spans="1:7" ht="18" customHeight="1" x14ac:dyDescent="0.2">
      <c r="A48" s="19" t="s">
        <v>181</v>
      </c>
      <c r="B48" s="45"/>
      <c r="C48" s="45"/>
      <c r="D48" s="45"/>
      <c r="E48" s="45"/>
      <c r="F48" s="45"/>
      <c r="G48" s="45"/>
    </row>
    <row r="49" spans="1:7" ht="18" customHeight="1" x14ac:dyDescent="0.2">
      <c r="A49" s="19" t="s">
        <v>121</v>
      </c>
      <c r="B49" s="45"/>
      <c r="C49" s="45"/>
      <c r="D49" s="45"/>
      <c r="E49" s="45"/>
      <c r="F49" s="45"/>
      <c r="G49" s="45"/>
    </row>
    <row r="50" spans="1:7" ht="18" customHeight="1" x14ac:dyDescent="0.2">
      <c r="A50" s="19" t="s">
        <v>122</v>
      </c>
      <c r="B50" s="45"/>
      <c r="C50" s="45"/>
      <c r="D50" s="45"/>
      <c r="E50" s="45"/>
      <c r="F50" s="45"/>
      <c r="G50" s="45"/>
    </row>
    <row r="51" spans="1:7" ht="18" customHeight="1" x14ac:dyDescent="0.2">
      <c r="A51" s="49" t="s">
        <v>123</v>
      </c>
      <c r="B51" s="45"/>
      <c r="C51" s="45"/>
      <c r="D51" s="45"/>
      <c r="E51" s="45"/>
      <c r="F51" s="45"/>
      <c r="G51" s="45"/>
    </row>
    <row r="52" spans="1:7" ht="18" customHeight="1" x14ac:dyDescent="0.2">
      <c r="A52" s="36" t="s">
        <v>22</v>
      </c>
      <c r="B52" s="35">
        <f>SUM(B40:B51)</f>
        <v>0</v>
      </c>
      <c r="C52" s="35">
        <f t="shared" ref="C52" si="2">SUM(C40:C51)</f>
        <v>0</v>
      </c>
      <c r="D52" s="35">
        <f>SUM(D40:D51)</f>
        <v>0</v>
      </c>
      <c r="E52" s="35">
        <f>SUM(E40:E51)</f>
        <v>0</v>
      </c>
      <c r="F52" s="35">
        <f>SUM(F40:F51)</f>
        <v>0</v>
      </c>
      <c r="G52" s="35">
        <f>SUM(G40:G51)</f>
        <v>0</v>
      </c>
    </row>
    <row r="53" spans="1:7" ht="18" customHeight="1" x14ac:dyDescent="0.2">
      <c r="A53" s="15"/>
      <c r="B53" s="15"/>
      <c r="C53" s="15"/>
      <c r="D53" s="15"/>
      <c r="E53" s="15"/>
      <c r="F53" s="15"/>
      <c r="G53" s="15"/>
    </row>
    <row r="54" spans="1:7" ht="18" customHeight="1" x14ac:dyDescent="0.2">
      <c r="A54" s="248" t="str">
        <f>"GICS Sector "&amp;"(Calendar "&amp;TEXT('Firm Background (2)'!E5,"yyyy")&amp;")"</f>
        <v>GICS Sector (Calendar 2020)</v>
      </c>
      <c r="B54" s="250" t="s">
        <v>96</v>
      </c>
      <c r="C54" s="251"/>
      <c r="D54" s="250" t="s">
        <v>1</v>
      </c>
      <c r="E54" s="251"/>
      <c r="F54" s="250" t="s">
        <v>77</v>
      </c>
      <c r="G54" s="251"/>
    </row>
    <row r="55" spans="1:7" ht="18" customHeight="1" x14ac:dyDescent="0.2">
      <c r="A55" s="249"/>
      <c r="B55" s="41" t="s">
        <v>95</v>
      </c>
      <c r="C55" s="41" t="str">
        <f>'Portfolio Construction (5)'!$B$5</f>
        <v>Russell 2500 Growth</v>
      </c>
      <c r="D55" s="41" t="s">
        <v>95</v>
      </c>
      <c r="E55" s="41" t="str">
        <f>'Portfolio Construction (5)'!$B$5</f>
        <v>Russell 2500 Growth</v>
      </c>
      <c r="F55" s="41" t="s">
        <v>98</v>
      </c>
      <c r="G55" s="41" t="s">
        <v>97</v>
      </c>
    </row>
    <row r="56" spans="1:7" ht="18" customHeight="1" x14ac:dyDescent="0.2">
      <c r="A56" s="20" t="s">
        <v>113</v>
      </c>
      <c r="B56" s="45"/>
      <c r="C56" s="45"/>
      <c r="D56" s="45"/>
      <c r="E56" s="45"/>
      <c r="F56" s="45"/>
      <c r="G56" s="45"/>
    </row>
    <row r="57" spans="1:7" ht="18" customHeight="1" x14ac:dyDescent="0.2">
      <c r="A57" s="19" t="s">
        <v>114</v>
      </c>
      <c r="B57" s="45"/>
      <c r="C57" s="45"/>
      <c r="D57" s="45"/>
      <c r="E57" s="45"/>
      <c r="F57" s="45"/>
      <c r="G57" s="45"/>
    </row>
    <row r="58" spans="1:7" ht="18" customHeight="1" x14ac:dyDescent="0.2">
      <c r="A58" s="19" t="s">
        <v>115</v>
      </c>
      <c r="B58" s="45"/>
      <c r="C58" s="45"/>
      <c r="D58" s="45"/>
      <c r="E58" s="45"/>
      <c r="F58" s="45"/>
      <c r="G58" s="45"/>
    </row>
    <row r="59" spans="1:7" ht="18" customHeight="1" x14ac:dyDescent="0.2">
      <c r="A59" s="19" t="s">
        <v>116</v>
      </c>
      <c r="B59" s="45"/>
      <c r="C59" s="45"/>
      <c r="D59" s="45"/>
      <c r="E59" s="45"/>
      <c r="F59" s="45"/>
      <c r="G59" s="45"/>
    </row>
    <row r="60" spans="1:7" ht="18" customHeight="1" x14ac:dyDescent="0.2">
      <c r="A60" s="19" t="s">
        <v>117</v>
      </c>
      <c r="B60" s="45"/>
      <c r="C60" s="45"/>
      <c r="D60" s="45"/>
      <c r="E60" s="45"/>
      <c r="F60" s="45"/>
      <c r="G60" s="45"/>
    </row>
    <row r="61" spans="1:7" ht="18" customHeight="1" x14ac:dyDescent="0.2">
      <c r="A61" s="19" t="s">
        <v>118</v>
      </c>
      <c r="B61" s="45"/>
      <c r="C61" s="45"/>
      <c r="D61" s="45"/>
      <c r="E61" s="45"/>
      <c r="F61" s="45"/>
      <c r="G61" s="45"/>
    </row>
    <row r="62" spans="1:7" ht="18" customHeight="1" x14ac:dyDescent="0.2">
      <c r="A62" s="19" t="s">
        <v>119</v>
      </c>
      <c r="B62" s="45"/>
      <c r="C62" s="45"/>
      <c r="D62" s="45"/>
      <c r="E62" s="45"/>
      <c r="F62" s="45"/>
      <c r="G62" s="45"/>
    </row>
    <row r="63" spans="1:7" ht="18" customHeight="1" x14ac:dyDescent="0.2">
      <c r="A63" s="19" t="s">
        <v>120</v>
      </c>
      <c r="B63" s="45"/>
      <c r="C63" s="45"/>
      <c r="D63" s="45"/>
      <c r="E63" s="45"/>
      <c r="F63" s="45"/>
      <c r="G63" s="45"/>
    </row>
    <row r="64" spans="1:7" ht="18" customHeight="1" x14ac:dyDescent="0.2">
      <c r="A64" s="19" t="s">
        <v>121</v>
      </c>
      <c r="B64" s="45"/>
      <c r="C64" s="45"/>
      <c r="D64" s="45"/>
      <c r="E64" s="45"/>
      <c r="F64" s="45"/>
      <c r="G64" s="45"/>
    </row>
    <row r="65" spans="1:7" ht="18" customHeight="1" x14ac:dyDescent="0.2">
      <c r="A65" s="19" t="s">
        <v>122</v>
      </c>
      <c r="B65" s="45"/>
      <c r="C65" s="45"/>
      <c r="D65" s="45"/>
      <c r="E65" s="45"/>
      <c r="F65" s="45"/>
      <c r="G65" s="45"/>
    </row>
    <row r="66" spans="1:7" ht="18" customHeight="1" x14ac:dyDescent="0.2">
      <c r="A66" s="49" t="s">
        <v>123</v>
      </c>
      <c r="B66" s="45"/>
      <c r="C66" s="45"/>
      <c r="D66" s="45"/>
      <c r="E66" s="45"/>
      <c r="F66" s="45"/>
      <c r="G66" s="45"/>
    </row>
    <row r="67" spans="1:7" ht="18" customHeight="1" x14ac:dyDescent="0.2">
      <c r="A67" s="36" t="s">
        <v>22</v>
      </c>
      <c r="B67" s="35">
        <f t="shared" ref="B67:G67" si="3">SUM(B56:B66)</f>
        <v>0</v>
      </c>
      <c r="C67" s="35">
        <f t="shared" si="3"/>
        <v>0</v>
      </c>
      <c r="D67" s="35">
        <f t="shared" si="3"/>
        <v>0</v>
      </c>
      <c r="E67" s="35">
        <f t="shared" si="3"/>
        <v>0</v>
      </c>
      <c r="F67" s="35">
        <f t="shared" si="3"/>
        <v>0</v>
      </c>
      <c r="G67" s="35">
        <f t="shared" si="3"/>
        <v>0</v>
      </c>
    </row>
    <row r="68" spans="1:7" ht="18" customHeight="1" x14ac:dyDescent="0.2">
      <c r="A68" s="15"/>
    </row>
    <row r="69" spans="1:7" ht="18" customHeight="1" x14ac:dyDescent="0.2">
      <c r="A69" s="248" t="str">
        <f>"GICS Sector "&amp;"(Calendar "&amp;TEXT('Firm Background (2)'!F5,"yyyy")&amp;")"</f>
        <v>GICS Sector (Calendar 2019)</v>
      </c>
      <c r="B69" s="250" t="s">
        <v>96</v>
      </c>
      <c r="C69" s="251"/>
      <c r="D69" s="250" t="s">
        <v>1</v>
      </c>
      <c r="E69" s="251"/>
      <c r="F69" s="250" t="s">
        <v>77</v>
      </c>
      <c r="G69" s="251"/>
    </row>
    <row r="70" spans="1:7" ht="18" customHeight="1" x14ac:dyDescent="0.2">
      <c r="A70" s="249"/>
      <c r="B70" s="41" t="s">
        <v>95</v>
      </c>
      <c r="C70" s="41" t="str">
        <f>'Portfolio Construction (5)'!$B$5</f>
        <v>Russell 2500 Growth</v>
      </c>
      <c r="D70" s="41" t="s">
        <v>95</v>
      </c>
      <c r="E70" s="41" t="str">
        <f>'Portfolio Construction (5)'!$B$5</f>
        <v>Russell 2500 Growth</v>
      </c>
      <c r="F70" s="41" t="s">
        <v>98</v>
      </c>
      <c r="G70" s="41" t="s">
        <v>97</v>
      </c>
    </row>
    <row r="71" spans="1:7" ht="18" customHeight="1" x14ac:dyDescent="0.2">
      <c r="A71" s="20" t="s">
        <v>113</v>
      </c>
      <c r="B71" s="45"/>
      <c r="C71" s="45"/>
      <c r="D71" s="45"/>
      <c r="E71" s="45"/>
      <c r="F71" s="45"/>
      <c r="G71" s="45"/>
    </row>
    <row r="72" spans="1:7" ht="18" customHeight="1" x14ac:dyDescent="0.2">
      <c r="A72" s="19" t="s">
        <v>114</v>
      </c>
      <c r="B72" s="45"/>
      <c r="C72" s="45"/>
      <c r="D72" s="45"/>
      <c r="E72" s="45"/>
      <c r="F72" s="45"/>
      <c r="G72" s="45"/>
    </row>
    <row r="73" spans="1:7" ht="18" customHeight="1" x14ac:dyDescent="0.2">
      <c r="A73" s="19" t="s">
        <v>115</v>
      </c>
      <c r="B73" s="45"/>
      <c r="C73" s="45"/>
      <c r="D73" s="45"/>
      <c r="E73" s="45"/>
      <c r="F73" s="45"/>
      <c r="G73" s="45"/>
    </row>
    <row r="74" spans="1:7" ht="18" customHeight="1" x14ac:dyDescent="0.2">
      <c r="A74" s="19" t="s">
        <v>116</v>
      </c>
      <c r="B74" s="45"/>
      <c r="C74" s="45"/>
      <c r="D74" s="45"/>
      <c r="E74" s="45"/>
      <c r="F74" s="45"/>
      <c r="G74" s="45"/>
    </row>
    <row r="75" spans="1:7" ht="18" customHeight="1" x14ac:dyDescent="0.2">
      <c r="A75" s="19" t="s">
        <v>117</v>
      </c>
      <c r="B75" s="45"/>
      <c r="C75" s="45"/>
      <c r="D75" s="45"/>
      <c r="E75" s="45"/>
      <c r="F75" s="45"/>
      <c r="G75" s="45"/>
    </row>
    <row r="76" spans="1:7" ht="18" customHeight="1" x14ac:dyDescent="0.2">
      <c r="A76" s="19" t="s">
        <v>118</v>
      </c>
      <c r="B76" s="45"/>
      <c r="C76" s="45"/>
      <c r="D76" s="45"/>
      <c r="E76" s="45"/>
      <c r="F76" s="45"/>
      <c r="G76" s="45"/>
    </row>
    <row r="77" spans="1:7" ht="18" customHeight="1" x14ac:dyDescent="0.2">
      <c r="A77" s="19" t="s">
        <v>119</v>
      </c>
      <c r="B77" s="45"/>
      <c r="C77" s="45"/>
      <c r="D77" s="45"/>
      <c r="E77" s="45"/>
      <c r="F77" s="45"/>
      <c r="G77" s="45"/>
    </row>
    <row r="78" spans="1:7" ht="18" customHeight="1" x14ac:dyDescent="0.2">
      <c r="A78" s="19" t="s">
        <v>120</v>
      </c>
      <c r="B78" s="45"/>
      <c r="C78" s="45"/>
      <c r="D78" s="45"/>
      <c r="E78" s="45"/>
      <c r="F78" s="45"/>
      <c r="G78" s="45"/>
    </row>
    <row r="79" spans="1:7" ht="18" customHeight="1" x14ac:dyDescent="0.2">
      <c r="A79" s="19" t="s">
        <v>121</v>
      </c>
      <c r="B79" s="45"/>
      <c r="C79" s="45"/>
      <c r="D79" s="45"/>
      <c r="E79" s="45"/>
      <c r="F79" s="45"/>
      <c r="G79" s="45"/>
    </row>
    <row r="80" spans="1:7" ht="18" customHeight="1" x14ac:dyDescent="0.2">
      <c r="A80" s="19" t="s">
        <v>122</v>
      </c>
      <c r="B80" s="45"/>
      <c r="C80" s="45"/>
      <c r="D80" s="45"/>
      <c r="E80" s="45"/>
      <c r="F80" s="45"/>
      <c r="G80" s="45"/>
    </row>
    <row r="81" spans="1:7" ht="18" customHeight="1" x14ac:dyDescent="0.2">
      <c r="A81" s="49" t="s">
        <v>123</v>
      </c>
      <c r="B81" s="45"/>
      <c r="C81" s="45"/>
      <c r="D81" s="45"/>
      <c r="E81" s="45"/>
      <c r="F81" s="45"/>
      <c r="G81" s="45"/>
    </row>
    <row r="82" spans="1:7" ht="18" customHeight="1" x14ac:dyDescent="0.2">
      <c r="A82" s="36" t="s">
        <v>22</v>
      </c>
      <c r="B82" s="35">
        <f t="shared" ref="B82:G82" si="4">SUM(B71:B81)</f>
        <v>0</v>
      </c>
      <c r="C82" s="35">
        <f t="shared" si="4"/>
        <v>0</v>
      </c>
      <c r="D82" s="35">
        <f t="shared" si="4"/>
        <v>0</v>
      </c>
      <c r="E82" s="35">
        <f t="shared" si="4"/>
        <v>0</v>
      </c>
      <c r="F82" s="35">
        <f t="shared" si="4"/>
        <v>0</v>
      </c>
      <c r="G82" s="35">
        <f t="shared" si="4"/>
        <v>0</v>
      </c>
    </row>
    <row r="83" spans="1:7" ht="18" customHeight="1" x14ac:dyDescent="0.2">
      <c r="A83" s="15"/>
      <c r="B83" s="15"/>
      <c r="C83" s="15"/>
      <c r="D83" s="15"/>
      <c r="E83" s="15"/>
      <c r="F83" s="15"/>
      <c r="G83" s="15"/>
    </row>
    <row r="84" spans="1:7" ht="18" customHeight="1" x14ac:dyDescent="0.2">
      <c r="A84" s="248" t="str">
        <f>"GICS Sector "&amp;"(Calendar "&amp;TEXT('Firm Background (2)'!G5,"yyyy")&amp;")"</f>
        <v>GICS Sector (Calendar 2018)</v>
      </c>
      <c r="B84" s="250" t="s">
        <v>96</v>
      </c>
      <c r="C84" s="251"/>
      <c r="D84" s="250" t="s">
        <v>1</v>
      </c>
      <c r="E84" s="251"/>
      <c r="F84" s="250" t="s">
        <v>77</v>
      </c>
      <c r="G84" s="251"/>
    </row>
    <row r="85" spans="1:7" ht="18" customHeight="1" x14ac:dyDescent="0.2">
      <c r="A85" s="249"/>
      <c r="B85" s="41" t="s">
        <v>95</v>
      </c>
      <c r="C85" s="41" t="str">
        <f>'Portfolio Construction (5)'!$B$5</f>
        <v>Russell 2500 Growth</v>
      </c>
      <c r="D85" s="41" t="s">
        <v>95</v>
      </c>
      <c r="E85" s="41" t="str">
        <f>'Portfolio Construction (5)'!$B$5</f>
        <v>Russell 2500 Growth</v>
      </c>
      <c r="F85" s="41" t="s">
        <v>98</v>
      </c>
      <c r="G85" s="41" t="s">
        <v>97</v>
      </c>
    </row>
    <row r="86" spans="1:7" ht="18" customHeight="1" x14ac:dyDescent="0.2">
      <c r="A86" s="20" t="s">
        <v>113</v>
      </c>
      <c r="B86" s="45"/>
      <c r="C86" s="45"/>
      <c r="D86" s="45"/>
      <c r="E86" s="45"/>
      <c r="F86" s="45"/>
      <c r="G86" s="45"/>
    </row>
    <row r="87" spans="1:7" ht="18" customHeight="1" x14ac:dyDescent="0.2">
      <c r="A87" s="19" t="s">
        <v>114</v>
      </c>
      <c r="B87" s="45"/>
      <c r="C87" s="45"/>
      <c r="D87" s="45"/>
      <c r="E87" s="45"/>
      <c r="F87" s="45"/>
      <c r="G87" s="45"/>
    </row>
    <row r="88" spans="1:7" ht="18" customHeight="1" x14ac:dyDescent="0.2">
      <c r="A88" s="19" t="s">
        <v>115</v>
      </c>
      <c r="B88" s="45"/>
      <c r="C88" s="45"/>
      <c r="D88" s="45"/>
      <c r="E88" s="45"/>
      <c r="F88" s="45"/>
      <c r="G88" s="45"/>
    </row>
    <row r="89" spans="1:7" ht="18" customHeight="1" x14ac:dyDescent="0.2">
      <c r="A89" s="19" t="s">
        <v>116</v>
      </c>
      <c r="B89" s="45"/>
      <c r="C89" s="45"/>
      <c r="D89" s="45"/>
      <c r="E89" s="45"/>
      <c r="F89" s="45"/>
      <c r="G89" s="45"/>
    </row>
    <row r="90" spans="1:7" ht="18" customHeight="1" x14ac:dyDescent="0.2">
      <c r="A90" s="19" t="s">
        <v>117</v>
      </c>
      <c r="B90" s="45"/>
      <c r="C90" s="45"/>
      <c r="D90" s="45"/>
      <c r="E90" s="45"/>
      <c r="F90" s="45"/>
      <c r="G90" s="45"/>
    </row>
    <row r="91" spans="1:7" ht="18" customHeight="1" x14ac:dyDescent="0.2">
      <c r="A91" s="19" t="s">
        <v>118</v>
      </c>
      <c r="B91" s="45"/>
      <c r="C91" s="45"/>
      <c r="D91" s="45"/>
      <c r="E91" s="45"/>
      <c r="F91" s="45"/>
      <c r="G91" s="45"/>
    </row>
    <row r="92" spans="1:7" ht="18" customHeight="1" x14ac:dyDescent="0.2">
      <c r="A92" s="19" t="s">
        <v>119</v>
      </c>
      <c r="B92" s="45"/>
      <c r="C92" s="45"/>
      <c r="D92" s="45"/>
      <c r="E92" s="45"/>
      <c r="F92" s="45"/>
      <c r="G92" s="45"/>
    </row>
    <row r="93" spans="1:7" ht="18" customHeight="1" x14ac:dyDescent="0.2">
      <c r="A93" s="19" t="s">
        <v>120</v>
      </c>
      <c r="B93" s="45"/>
      <c r="C93" s="45"/>
      <c r="D93" s="45"/>
      <c r="E93" s="45"/>
      <c r="F93" s="45"/>
      <c r="G93" s="45"/>
    </row>
    <row r="94" spans="1:7" ht="18" customHeight="1" x14ac:dyDescent="0.2">
      <c r="A94" s="19" t="s">
        <v>121</v>
      </c>
      <c r="B94" s="45"/>
      <c r="C94" s="45"/>
      <c r="D94" s="45"/>
      <c r="E94" s="45"/>
      <c r="F94" s="45"/>
      <c r="G94" s="45"/>
    </row>
    <row r="95" spans="1:7" ht="18" customHeight="1" x14ac:dyDescent="0.2">
      <c r="A95" s="19" t="s">
        <v>122</v>
      </c>
      <c r="B95" s="45"/>
      <c r="C95" s="45"/>
      <c r="D95" s="45"/>
      <c r="E95" s="45"/>
      <c r="F95" s="45"/>
      <c r="G95" s="45"/>
    </row>
    <row r="96" spans="1:7" ht="18" customHeight="1" x14ac:dyDescent="0.2">
      <c r="A96" s="49" t="s">
        <v>123</v>
      </c>
      <c r="B96" s="45"/>
      <c r="C96" s="45"/>
      <c r="D96" s="45"/>
      <c r="E96" s="45"/>
      <c r="F96" s="45"/>
      <c r="G96" s="45"/>
    </row>
    <row r="97" spans="1:7" ht="18" customHeight="1" x14ac:dyDescent="0.2">
      <c r="A97" s="36" t="s">
        <v>22</v>
      </c>
      <c r="B97" s="35">
        <f t="shared" ref="B97:G97" si="5">SUM(B86:B96)</f>
        <v>0</v>
      </c>
      <c r="C97" s="35">
        <f t="shared" si="5"/>
        <v>0</v>
      </c>
      <c r="D97" s="35">
        <f t="shared" si="5"/>
        <v>0</v>
      </c>
      <c r="E97" s="35">
        <f t="shared" si="5"/>
        <v>0</v>
      </c>
      <c r="F97" s="35">
        <f t="shared" si="5"/>
        <v>0</v>
      </c>
      <c r="G97" s="35">
        <f t="shared" si="5"/>
        <v>0</v>
      </c>
    </row>
    <row r="98" spans="1:7" ht="18" customHeight="1" x14ac:dyDescent="0.2">
      <c r="A98" s="15"/>
      <c r="B98" s="15"/>
      <c r="C98" s="15"/>
      <c r="D98" s="15"/>
      <c r="E98" s="15"/>
      <c r="F98" s="15"/>
      <c r="G98" s="15"/>
    </row>
    <row r="99" spans="1:7" ht="18" customHeight="1" x14ac:dyDescent="0.2">
      <c r="A99" s="248" t="str">
        <f>"GICS Sector "&amp;"(Calendar "&amp;TEXT('Firm Background (2)'!H5,"yyyy")&amp;")"</f>
        <v>GICS Sector (Calendar 2017)</v>
      </c>
      <c r="B99" s="250" t="s">
        <v>96</v>
      </c>
      <c r="C99" s="251"/>
      <c r="D99" s="250" t="s">
        <v>1</v>
      </c>
      <c r="E99" s="251"/>
      <c r="F99" s="250" t="s">
        <v>77</v>
      </c>
      <c r="G99" s="251"/>
    </row>
    <row r="100" spans="1:7" ht="18" customHeight="1" x14ac:dyDescent="0.2">
      <c r="A100" s="249"/>
      <c r="B100" s="41" t="s">
        <v>95</v>
      </c>
      <c r="C100" s="41" t="str">
        <f>'Portfolio Construction (5)'!$B$5</f>
        <v>Russell 2500 Growth</v>
      </c>
      <c r="D100" s="41" t="s">
        <v>95</v>
      </c>
      <c r="E100" s="41" t="str">
        <f>'Portfolio Construction (5)'!$B$5</f>
        <v>Russell 2500 Growth</v>
      </c>
      <c r="F100" s="41" t="s">
        <v>98</v>
      </c>
      <c r="G100" s="41" t="s">
        <v>97</v>
      </c>
    </row>
    <row r="101" spans="1:7" ht="18" customHeight="1" x14ac:dyDescent="0.2">
      <c r="A101" s="20" t="s">
        <v>113</v>
      </c>
      <c r="B101" s="45"/>
      <c r="C101" s="45"/>
      <c r="D101" s="45"/>
      <c r="E101" s="45"/>
      <c r="F101" s="45"/>
      <c r="G101" s="45"/>
    </row>
    <row r="102" spans="1:7" ht="18" customHeight="1" x14ac:dyDescent="0.2">
      <c r="A102" s="19" t="s">
        <v>114</v>
      </c>
      <c r="B102" s="45"/>
      <c r="C102" s="45"/>
      <c r="D102" s="45"/>
      <c r="E102" s="45"/>
      <c r="F102" s="45"/>
      <c r="G102" s="45"/>
    </row>
    <row r="103" spans="1:7" ht="18" customHeight="1" x14ac:dyDescent="0.2">
      <c r="A103" s="19" t="s">
        <v>115</v>
      </c>
      <c r="B103" s="45"/>
      <c r="C103" s="45"/>
      <c r="D103" s="45"/>
      <c r="E103" s="45"/>
      <c r="F103" s="45"/>
      <c r="G103" s="45"/>
    </row>
    <row r="104" spans="1:7" ht="18" customHeight="1" x14ac:dyDescent="0.2">
      <c r="A104" s="19" t="s">
        <v>116</v>
      </c>
      <c r="B104" s="45"/>
      <c r="C104" s="45"/>
      <c r="D104" s="45"/>
      <c r="E104" s="45"/>
      <c r="F104" s="45"/>
      <c r="G104" s="45"/>
    </row>
    <row r="105" spans="1:7" ht="18" customHeight="1" x14ac:dyDescent="0.2">
      <c r="A105" s="19" t="s">
        <v>117</v>
      </c>
      <c r="B105" s="45"/>
      <c r="C105" s="45"/>
      <c r="D105" s="45"/>
      <c r="E105" s="45"/>
      <c r="F105" s="45"/>
      <c r="G105" s="45"/>
    </row>
    <row r="106" spans="1:7" ht="18" customHeight="1" x14ac:dyDescent="0.2">
      <c r="A106" s="19" t="s">
        <v>118</v>
      </c>
      <c r="B106" s="45"/>
      <c r="C106" s="45"/>
      <c r="D106" s="45"/>
      <c r="E106" s="45"/>
      <c r="F106" s="45"/>
      <c r="G106" s="45"/>
    </row>
    <row r="107" spans="1:7" ht="18" customHeight="1" x14ac:dyDescent="0.2">
      <c r="A107" s="19" t="s">
        <v>119</v>
      </c>
      <c r="B107" s="45"/>
      <c r="C107" s="45"/>
      <c r="D107" s="45"/>
      <c r="E107" s="45"/>
      <c r="F107" s="45"/>
      <c r="G107" s="45"/>
    </row>
    <row r="108" spans="1:7" ht="18" customHeight="1" x14ac:dyDescent="0.2">
      <c r="A108" s="19" t="s">
        <v>120</v>
      </c>
      <c r="B108" s="45"/>
      <c r="C108" s="45"/>
      <c r="D108" s="45"/>
      <c r="E108" s="45"/>
      <c r="F108" s="45"/>
      <c r="G108" s="45"/>
    </row>
    <row r="109" spans="1:7" ht="18" customHeight="1" x14ac:dyDescent="0.2">
      <c r="A109" s="19" t="s">
        <v>121</v>
      </c>
      <c r="B109" s="45"/>
      <c r="C109" s="45"/>
      <c r="D109" s="45"/>
      <c r="E109" s="45"/>
      <c r="F109" s="45"/>
      <c r="G109" s="45"/>
    </row>
    <row r="110" spans="1:7" ht="18" customHeight="1" x14ac:dyDescent="0.2">
      <c r="A110" s="19" t="s">
        <v>122</v>
      </c>
      <c r="B110" s="45"/>
      <c r="C110" s="45"/>
      <c r="D110" s="45"/>
      <c r="E110" s="45"/>
      <c r="F110" s="45"/>
      <c r="G110" s="45"/>
    </row>
    <row r="111" spans="1:7" ht="18" customHeight="1" x14ac:dyDescent="0.2">
      <c r="A111" s="49" t="s">
        <v>123</v>
      </c>
      <c r="B111" s="45"/>
      <c r="C111" s="45"/>
      <c r="D111" s="45"/>
      <c r="E111" s="45"/>
      <c r="F111" s="45"/>
      <c r="G111" s="45"/>
    </row>
    <row r="112" spans="1:7" ht="18" customHeight="1" x14ac:dyDescent="0.2">
      <c r="A112" s="36" t="s">
        <v>22</v>
      </c>
      <c r="B112" s="35">
        <f t="shared" ref="B112:G112" si="6">SUM(B101:B111)</f>
        <v>0</v>
      </c>
      <c r="C112" s="35">
        <f t="shared" si="6"/>
        <v>0</v>
      </c>
      <c r="D112" s="35">
        <f t="shared" si="6"/>
        <v>0</v>
      </c>
      <c r="E112" s="35">
        <f t="shared" si="6"/>
        <v>0</v>
      </c>
      <c r="F112" s="35">
        <f t="shared" si="6"/>
        <v>0</v>
      </c>
      <c r="G112" s="35">
        <f t="shared" si="6"/>
        <v>0</v>
      </c>
    </row>
    <row r="113" spans="1:7" ht="18" customHeight="1" x14ac:dyDescent="0.2">
      <c r="A113" s="15"/>
      <c r="B113" s="15"/>
      <c r="C113" s="15"/>
      <c r="D113" s="15"/>
      <c r="E113" s="15"/>
      <c r="F113" s="15"/>
      <c r="G113" s="15"/>
    </row>
    <row r="114" spans="1:7" ht="18" customHeight="1" x14ac:dyDescent="0.2">
      <c r="A114" s="248" t="str">
        <f>"GICS Sector "&amp;"(Calendar "&amp;TEXT('Firm Background (2)'!I5,"yyyy")&amp;")"</f>
        <v>GICS Sector (Calendar 2016)</v>
      </c>
      <c r="B114" s="250" t="s">
        <v>96</v>
      </c>
      <c r="C114" s="251"/>
      <c r="D114" s="250" t="s">
        <v>1</v>
      </c>
      <c r="E114" s="251"/>
      <c r="F114" s="250" t="s">
        <v>77</v>
      </c>
      <c r="G114" s="251"/>
    </row>
    <row r="115" spans="1:7" ht="18" customHeight="1" x14ac:dyDescent="0.2">
      <c r="A115" s="249"/>
      <c r="B115" s="41" t="s">
        <v>95</v>
      </c>
      <c r="C115" s="41" t="str">
        <f>'Portfolio Construction (5)'!$B$5</f>
        <v>Russell 2500 Growth</v>
      </c>
      <c r="D115" s="41" t="s">
        <v>95</v>
      </c>
      <c r="E115" s="41" t="str">
        <f>'Portfolio Construction (5)'!$B$5</f>
        <v>Russell 2500 Growth</v>
      </c>
      <c r="F115" s="41" t="s">
        <v>98</v>
      </c>
      <c r="G115" s="41" t="s">
        <v>97</v>
      </c>
    </row>
    <row r="116" spans="1:7" ht="18" customHeight="1" x14ac:dyDescent="0.2">
      <c r="A116" s="20" t="s">
        <v>113</v>
      </c>
      <c r="B116" s="45"/>
      <c r="C116" s="45"/>
      <c r="D116" s="45"/>
      <c r="E116" s="45"/>
      <c r="F116" s="45"/>
      <c r="G116" s="45"/>
    </row>
    <row r="117" spans="1:7" ht="18" customHeight="1" x14ac:dyDescent="0.2">
      <c r="A117" s="19" t="s">
        <v>114</v>
      </c>
      <c r="B117" s="45"/>
      <c r="C117" s="45"/>
      <c r="D117" s="45"/>
      <c r="E117" s="45"/>
      <c r="F117" s="45"/>
      <c r="G117" s="45"/>
    </row>
    <row r="118" spans="1:7" ht="18" customHeight="1" x14ac:dyDescent="0.2">
      <c r="A118" s="19" t="s">
        <v>115</v>
      </c>
      <c r="B118" s="45"/>
      <c r="C118" s="45"/>
      <c r="D118" s="45"/>
      <c r="E118" s="45"/>
      <c r="F118" s="45"/>
      <c r="G118" s="45"/>
    </row>
    <row r="119" spans="1:7" ht="18" customHeight="1" x14ac:dyDescent="0.2">
      <c r="A119" s="19" t="s">
        <v>116</v>
      </c>
      <c r="B119" s="45"/>
      <c r="C119" s="45"/>
      <c r="D119" s="45"/>
      <c r="E119" s="45"/>
      <c r="F119" s="45"/>
      <c r="G119" s="45"/>
    </row>
    <row r="120" spans="1:7" ht="18" customHeight="1" x14ac:dyDescent="0.2">
      <c r="A120" s="19" t="s">
        <v>117</v>
      </c>
      <c r="B120" s="45"/>
      <c r="C120" s="45"/>
      <c r="D120" s="45"/>
      <c r="E120" s="45"/>
      <c r="F120" s="45"/>
      <c r="G120" s="45"/>
    </row>
    <row r="121" spans="1:7" ht="18" customHeight="1" x14ac:dyDescent="0.2">
      <c r="A121" s="19" t="s">
        <v>118</v>
      </c>
      <c r="B121" s="45"/>
      <c r="C121" s="45"/>
      <c r="D121" s="45"/>
      <c r="E121" s="45"/>
      <c r="F121" s="45"/>
      <c r="G121" s="45"/>
    </row>
    <row r="122" spans="1:7" ht="18" customHeight="1" x14ac:dyDescent="0.2">
      <c r="A122" s="19" t="s">
        <v>119</v>
      </c>
      <c r="B122" s="45"/>
      <c r="C122" s="45"/>
      <c r="D122" s="45"/>
      <c r="E122" s="45"/>
      <c r="F122" s="45"/>
      <c r="G122" s="45"/>
    </row>
    <row r="123" spans="1:7" ht="18" customHeight="1" x14ac:dyDescent="0.2">
      <c r="A123" s="19" t="s">
        <v>120</v>
      </c>
      <c r="B123" s="45"/>
      <c r="C123" s="45"/>
      <c r="D123" s="45"/>
      <c r="E123" s="45"/>
      <c r="F123" s="45"/>
      <c r="G123" s="45"/>
    </row>
    <row r="124" spans="1:7" ht="18" customHeight="1" x14ac:dyDescent="0.2">
      <c r="A124" s="19" t="s">
        <v>121</v>
      </c>
      <c r="B124" s="45"/>
      <c r="C124" s="45"/>
      <c r="D124" s="45"/>
      <c r="E124" s="45"/>
      <c r="F124" s="45"/>
      <c r="G124" s="45"/>
    </row>
    <row r="125" spans="1:7" ht="18" customHeight="1" x14ac:dyDescent="0.2">
      <c r="A125" s="19" t="s">
        <v>122</v>
      </c>
      <c r="B125" s="45"/>
      <c r="C125" s="45"/>
      <c r="D125" s="45"/>
      <c r="E125" s="45"/>
      <c r="F125" s="45"/>
      <c r="G125" s="45"/>
    </row>
    <row r="126" spans="1:7" ht="18" customHeight="1" x14ac:dyDescent="0.2">
      <c r="A126" s="49" t="s">
        <v>123</v>
      </c>
      <c r="B126" s="45"/>
      <c r="C126" s="45"/>
      <c r="D126" s="45"/>
      <c r="E126" s="45"/>
      <c r="F126" s="45"/>
      <c r="G126" s="45"/>
    </row>
    <row r="127" spans="1:7" ht="18" customHeight="1" x14ac:dyDescent="0.2">
      <c r="A127" s="36" t="s">
        <v>22</v>
      </c>
      <c r="B127" s="35">
        <f t="shared" ref="B127:G127" si="7">SUM(B116:B126)</f>
        <v>0</v>
      </c>
      <c r="C127" s="35">
        <f t="shared" si="7"/>
        <v>0</v>
      </c>
      <c r="D127" s="35">
        <f t="shared" si="7"/>
        <v>0</v>
      </c>
      <c r="E127" s="35">
        <f t="shared" si="7"/>
        <v>0</v>
      </c>
      <c r="F127" s="35">
        <f t="shared" si="7"/>
        <v>0</v>
      </c>
      <c r="G127" s="35">
        <f t="shared" si="7"/>
        <v>0</v>
      </c>
    </row>
    <row r="128" spans="1:7" ht="18" customHeight="1" x14ac:dyDescent="0.2">
      <c r="A128" s="15"/>
      <c r="B128" s="15"/>
      <c r="C128" s="15"/>
      <c r="D128" s="15"/>
      <c r="E128" s="15"/>
      <c r="F128" s="15"/>
      <c r="G128" s="15"/>
    </row>
    <row r="129" spans="1:9" ht="18" customHeight="1" x14ac:dyDescent="0.2">
      <c r="A129" s="248" t="str">
        <f>"GICS Sector "&amp;"(Calendar "&amp;TEXT('Firm Background (2)'!J5,"yyyy")&amp;")"</f>
        <v>GICS Sector (Calendar 2015)</v>
      </c>
      <c r="B129" s="250" t="s">
        <v>96</v>
      </c>
      <c r="C129" s="251"/>
      <c r="D129" s="250" t="s">
        <v>1</v>
      </c>
      <c r="E129" s="251"/>
      <c r="F129" s="250" t="s">
        <v>77</v>
      </c>
      <c r="G129" s="251"/>
    </row>
    <row r="130" spans="1:9" ht="18" customHeight="1" x14ac:dyDescent="0.2">
      <c r="A130" s="249"/>
      <c r="B130" s="41" t="s">
        <v>95</v>
      </c>
      <c r="C130" s="41" t="str">
        <f>'Portfolio Construction (5)'!$B$5</f>
        <v>Russell 2500 Growth</v>
      </c>
      <c r="D130" s="41" t="s">
        <v>95</v>
      </c>
      <c r="E130" s="41" t="str">
        <f>'Portfolio Construction (5)'!$B$5</f>
        <v>Russell 2500 Growth</v>
      </c>
      <c r="F130" s="41" t="s">
        <v>98</v>
      </c>
      <c r="G130" s="41" t="s">
        <v>97</v>
      </c>
    </row>
    <row r="131" spans="1:9" ht="18" customHeight="1" x14ac:dyDescent="0.2">
      <c r="A131" s="20" t="s">
        <v>113</v>
      </c>
      <c r="B131" s="45"/>
      <c r="C131" s="45"/>
      <c r="D131" s="45"/>
      <c r="E131" s="45"/>
      <c r="F131" s="45"/>
      <c r="G131" s="45"/>
    </row>
    <row r="132" spans="1:9" ht="18" customHeight="1" x14ac:dyDescent="0.2">
      <c r="A132" s="19" t="s">
        <v>114</v>
      </c>
      <c r="B132" s="45"/>
      <c r="C132" s="45"/>
      <c r="D132" s="45"/>
      <c r="E132" s="45"/>
      <c r="F132" s="45"/>
      <c r="G132" s="45"/>
    </row>
    <row r="133" spans="1:9" ht="18" customHeight="1" x14ac:dyDescent="0.2">
      <c r="A133" s="19" t="s">
        <v>115</v>
      </c>
      <c r="B133" s="45"/>
      <c r="C133" s="45"/>
      <c r="D133" s="45"/>
      <c r="E133" s="45"/>
      <c r="F133" s="45"/>
      <c r="G133" s="45"/>
    </row>
    <row r="134" spans="1:9" ht="18" customHeight="1" x14ac:dyDescent="0.2">
      <c r="A134" s="19" t="s">
        <v>116</v>
      </c>
      <c r="B134" s="45"/>
      <c r="C134" s="45"/>
      <c r="D134" s="45"/>
      <c r="E134" s="45"/>
      <c r="F134" s="45"/>
      <c r="G134" s="45"/>
    </row>
    <row r="135" spans="1:9" ht="18" customHeight="1" x14ac:dyDescent="0.2">
      <c r="A135" s="19" t="s">
        <v>117</v>
      </c>
      <c r="B135" s="45"/>
      <c r="C135" s="45"/>
      <c r="D135" s="45"/>
      <c r="E135" s="45"/>
      <c r="F135" s="45"/>
      <c r="G135" s="45"/>
    </row>
    <row r="136" spans="1:9" ht="18" customHeight="1" x14ac:dyDescent="0.2">
      <c r="A136" s="19" t="s">
        <v>118</v>
      </c>
      <c r="B136" s="45"/>
      <c r="C136" s="45"/>
      <c r="D136" s="45"/>
      <c r="E136" s="45"/>
      <c r="F136" s="45"/>
      <c r="G136" s="45"/>
    </row>
    <row r="137" spans="1:9" ht="18" customHeight="1" x14ac:dyDescent="0.2">
      <c r="A137" s="19" t="s">
        <v>119</v>
      </c>
      <c r="B137" s="45"/>
      <c r="C137" s="45"/>
      <c r="D137" s="45"/>
      <c r="E137" s="45"/>
      <c r="F137" s="45"/>
      <c r="G137" s="45"/>
    </row>
    <row r="138" spans="1:9" ht="18" customHeight="1" x14ac:dyDescent="0.2">
      <c r="A138" s="19" t="s">
        <v>120</v>
      </c>
      <c r="B138" s="45"/>
      <c r="C138" s="45"/>
      <c r="D138" s="45"/>
      <c r="E138" s="45"/>
      <c r="F138" s="45"/>
      <c r="G138" s="45"/>
    </row>
    <row r="139" spans="1:9" ht="18" customHeight="1" x14ac:dyDescent="0.2">
      <c r="A139" s="19" t="s">
        <v>121</v>
      </c>
      <c r="B139" s="45"/>
      <c r="C139" s="45"/>
      <c r="D139" s="45"/>
      <c r="E139" s="45"/>
      <c r="F139" s="45"/>
      <c r="G139" s="45"/>
    </row>
    <row r="140" spans="1:9" ht="18" customHeight="1" x14ac:dyDescent="0.2">
      <c r="A140" s="19" t="s">
        <v>122</v>
      </c>
      <c r="B140" s="45"/>
      <c r="C140" s="45"/>
      <c r="D140" s="45"/>
      <c r="E140" s="45"/>
      <c r="F140" s="45"/>
      <c r="G140" s="45"/>
    </row>
    <row r="141" spans="1:9" ht="18" customHeight="1" x14ac:dyDescent="0.2">
      <c r="A141" s="49" t="s">
        <v>123</v>
      </c>
      <c r="B141" s="45"/>
      <c r="C141" s="45"/>
      <c r="D141" s="45"/>
      <c r="E141" s="45"/>
      <c r="F141" s="45"/>
      <c r="G141" s="45"/>
    </row>
    <row r="142" spans="1:9" ht="18" customHeight="1" x14ac:dyDescent="0.2">
      <c r="A142" s="36" t="s">
        <v>22</v>
      </c>
      <c r="B142" s="35">
        <f t="shared" ref="B142:G142" si="8">SUM(B131:B141)</f>
        <v>0</v>
      </c>
      <c r="C142" s="35">
        <f t="shared" si="8"/>
        <v>0</v>
      </c>
      <c r="D142" s="35">
        <f t="shared" si="8"/>
        <v>0</v>
      </c>
      <c r="E142" s="35">
        <f t="shared" si="8"/>
        <v>0</v>
      </c>
      <c r="F142" s="35">
        <f t="shared" si="8"/>
        <v>0</v>
      </c>
      <c r="G142" s="35">
        <f t="shared" si="8"/>
        <v>0</v>
      </c>
    </row>
    <row r="143" spans="1:9" ht="18" customHeight="1" x14ac:dyDescent="0.2">
      <c r="A143" s="15"/>
      <c r="B143" s="15"/>
      <c r="C143" s="15"/>
      <c r="D143" s="15"/>
      <c r="E143" s="15"/>
      <c r="F143" s="15"/>
      <c r="G143" s="15"/>
      <c r="H143" s="15"/>
      <c r="I143" s="15"/>
    </row>
    <row r="144" spans="1:9" ht="18" customHeight="1" x14ac:dyDescent="0.2">
      <c r="A144" s="15"/>
      <c r="B144" s="15"/>
      <c r="C144" s="15"/>
      <c r="D144" s="15"/>
      <c r="E144" s="15"/>
      <c r="F144" s="15"/>
      <c r="G144" s="15"/>
      <c r="H144" s="15"/>
      <c r="I144" s="15"/>
    </row>
    <row r="145" spans="1:9" ht="18" customHeight="1" x14ac:dyDescent="0.2">
      <c r="A145" s="15"/>
      <c r="B145" s="15"/>
      <c r="C145" s="15"/>
      <c r="D145" s="15"/>
      <c r="E145" s="15"/>
      <c r="F145" s="15"/>
      <c r="G145" s="15"/>
      <c r="H145" s="15"/>
      <c r="I145" s="15"/>
    </row>
    <row r="146" spans="1:9" ht="18" customHeight="1" x14ac:dyDescent="0.2">
      <c r="A146" s="15"/>
      <c r="B146" s="15"/>
      <c r="C146" s="15"/>
      <c r="D146" s="15"/>
      <c r="E146" s="15"/>
      <c r="F146" s="15"/>
      <c r="G146" s="15"/>
      <c r="H146" s="15"/>
      <c r="I146" s="15"/>
    </row>
    <row r="147" spans="1:9" ht="18" customHeight="1" x14ac:dyDescent="0.2"/>
    <row r="148" spans="1:9" ht="18" customHeight="1" x14ac:dyDescent="0.2"/>
    <row r="149" spans="1:9" ht="18" customHeight="1" x14ac:dyDescent="0.2"/>
    <row r="150" spans="1:9" ht="18" customHeight="1" x14ac:dyDescent="0.2"/>
    <row r="151" spans="1:9" ht="18" customHeight="1" x14ac:dyDescent="0.2"/>
    <row r="152" spans="1:9" ht="18" customHeight="1" x14ac:dyDescent="0.2"/>
    <row r="153" spans="1:9" ht="18" customHeight="1" x14ac:dyDescent="0.2"/>
    <row r="154" spans="1:9" ht="18" customHeight="1" x14ac:dyDescent="0.2"/>
  </sheetData>
  <mergeCells count="37">
    <mergeCell ref="D129:E129"/>
    <mergeCell ref="F129:G129"/>
    <mergeCell ref="D84:E84"/>
    <mergeCell ref="F84:G84"/>
    <mergeCell ref="D99:E99"/>
    <mergeCell ref="F99:G99"/>
    <mergeCell ref="D114:E114"/>
    <mergeCell ref="F114:G114"/>
    <mergeCell ref="D38:E38"/>
    <mergeCell ref="F38:G38"/>
    <mergeCell ref="D54:E54"/>
    <mergeCell ref="F54:G54"/>
    <mergeCell ref="D69:E69"/>
    <mergeCell ref="F69:G69"/>
    <mergeCell ref="A22:A23"/>
    <mergeCell ref="B22:C22"/>
    <mergeCell ref="B5:C5"/>
    <mergeCell ref="D5:E5"/>
    <mergeCell ref="F5:G5"/>
    <mergeCell ref="F22:G22"/>
    <mergeCell ref="D22:E22"/>
    <mergeCell ref="A84:A85"/>
    <mergeCell ref="B84:C84"/>
    <mergeCell ref="A129:A130"/>
    <mergeCell ref="B129:C129"/>
    <mergeCell ref="A3:I3"/>
    <mergeCell ref="A99:A100"/>
    <mergeCell ref="B99:C99"/>
    <mergeCell ref="A114:A115"/>
    <mergeCell ref="B114:C114"/>
    <mergeCell ref="A69:A70"/>
    <mergeCell ref="B69:C69"/>
    <mergeCell ref="A54:A55"/>
    <mergeCell ref="B54:C54"/>
    <mergeCell ref="A38:A39"/>
    <mergeCell ref="B38:C38"/>
    <mergeCell ref="A5:A6"/>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workbookViewId="0">
      <selection activeCell="B6" sqref="B6"/>
    </sheetView>
  </sheetViews>
  <sheetFormatPr defaultColWidth="9.140625" defaultRowHeight="12.75" x14ac:dyDescent="0.2"/>
  <cols>
    <col min="1" max="1" width="35.5703125" style="1" customWidth="1"/>
    <col min="2" max="10" width="20.7109375" style="1" customWidth="1"/>
    <col min="11" max="11" width="13.85546875" style="1" customWidth="1"/>
    <col min="12" max="12" width="10.140625" style="1" bestFit="1" customWidth="1"/>
    <col min="13" max="13" width="9.140625" style="1"/>
    <col min="14" max="14" width="14" style="1" customWidth="1"/>
    <col min="15" max="15" width="10.140625" style="1" bestFit="1" customWidth="1"/>
    <col min="16" max="16384" width="9.140625" style="1"/>
  </cols>
  <sheetData>
    <row r="1" spans="1:15" ht="18" customHeight="1" x14ac:dyDescent="0.2">
      <c r="A1" s="55" t="s">
        <v>28</v>
      </c>
      <c r="B1" s="59"/>
      <c r="C1" s="5"/>
      <c r="D1" s="5"/>
      <c r="E1" s="5"/>
      <c r="I1" s="10" t="s">
        <v>212</v>
      </c>
      <c r="J1" s="142">
        <v>45107</v>
      </c>
      <c r="K1" s="95"/>
      <c r="O1" s="95"/>
    </row>
    <row r="2" spans="1:15" ht="18" customHeight="1" x14ac:dyDescent="0.2">
      <c r="A2" s="8" t="s">
        <v>27</v>
      </c>
      <c r="B2" s="59"/>
      <c r="C2" s="5"/>
      <c r="D2" s="5"/>
      <c r="E2" s="5"/>
      <c r="F2" s="5"/>
      <c r="G2" s="5"/>
      <c r="H2" s="5"/>
      <c r="I2" s="10" t="s">
        <v>213</v>
      </c>
      <c r="J2" s="142">
        <v>45291</v>
      </c>
      <c r="K2" s="95"/>
      <c r="O2" s="95"/>
    </row>
    <row r="3" spans="1:15" ht="18" customHeight="1" x14ac:dyDescent="0.2">
      <c r="A3" s="92" t="s">
        <v>178</v>
      </c>
      <c r="B3" s="5"/>
      <c r="C3" s="5"/>
      <c r="D3" s="5"/>
      <c r="E3" s="5"/>
      <c r="F3" s="5"/>
      <c r="G3" s="5"/>
      <c r="H3" s="5"/>
      <c r="I3" s="5"/>
      <c r="J3" s="5"/>
      <c r="K3" s="95"/>
      <c r="M3" s="143"/>
    </row>
    <row r="4" spans="1:15" ht="18" customHeight="1" x14ac:dyDescent="0.2">
      <c r="A4" s="40"/>
      <c r="B4" s="5"/>
      <c r="C4" s="5"/>
      <c r="D4" s="5"/>
      <c r="E4" s="5"/>
      <c r="F4" s="5"/>
      <c r="G4" s="5"/>
      <c r="H4" s="5"/>
      <c r="I4" s="5"/>
      <c r="J4" s="5"/>
      <c r="K4" s="96"/>
      <c r="L4" s="96"/>
    </row>
    <row r="5" spans="1:15" ht="18" customHeight="1" x14ac:dyDescent="0.2">
      <c r="A5" s="11"/>
      <c r="B5" s="37">
        <f>+J1</f>
        <v>45107</v>
      </c>
      <c r="C5" s="142">
        <f>DATE(YEAR($J$2)-1,MONTH($J$2),DAY($J$2))</f>
        <v>44926</v>
      </c>
      <c r="D5" s="142">
        <f>DATE(YEAR($J$2)-2,MONTH($J$2),DAY($J$2))</f>
        <v>44561</v>
      </c>
      <c r="E5" s="142">
        <f>DATE(YEAR($J$2)-3,MONTH($J$2),DAY($J$2))</f>
        <v>44196</v>
      </c>
      <c r="F5" s="142">
        <f>DATE(YEAR($J$2)-4,MONTH($J$2),DAY($J$2))</f>
        <v>43830</v>
      </c>
      <c r="G5" s="142">
        <f>DATE(YEAR($J$2)-5,MONTH($J$2),DAY($J$2))</f>
        <v>43465</v>
      </c>
      <c r="H5" s="142">
        <f>DATE(YEAR($J$2)-6,MONTH($J$2),DAY($J$2))</f>
        <v>43100</v>
      </c>
      <c r="I5" s="142">
        <f>DATE(YEAR($J$2)-7,MONTH($J$2),DAY($J$2))</f>
        <v>42735</v>
      </c>
      <c r="J5" s="142">
        <f>DATE(YEAR($J$2)-8,MONTH($J$2),DAY($J$2))</f>
        <v>42369</v>
      </c>
      <c r="K5" s="96"/>
    </row>
    <row r="6" spans="1:15" ht="18" customHeight="1" x14ac:dyDescent="0.2">
      <c r="A6" s="10" t="s">
        <v>162</v>
      </c>
      <c r="B6" s="91"/>
      <c r="C6" s="91"/>
      <c r="D6" s="91"/>
      <c r="E6" s="91"/>
      <c r="F6" s="91"/>
      <c r="G6" s="91"/>
      <c r="H6" s="91"/>
      <c r="I6" s="91"/>
      <c r="J6" s="91"/>
    </row>
    <row r="7" spans="1:15" s="18" customFormat="1" ht="18" customHeight="1" x14ac:dyDescent="0.2">
      <c r="A7" s="10" t="s">
        <v>172</v>
      </c>
      <c r="B7" s="91"/>
      <c r="C7" s="91"/>
      <c r="D7" s="91"/>
      <c r="E7" s="91"/>
      <c r="F7" s="91"/>
      <c r="G7" s="91"/>
      <c r="H7" s="91"/>
      <c r="I7" s="91"/>
      <c r="J7" s="91"/>
    </row>
    <row r="8" spans="1:15" s="18" customFormat="1" ht="18" customHeight="1" x14ac:dyDescent="0.2">
      <c r="A8" s="10" t="s">
        <v>173</v>
      </c>
      <c r="B8" s="91"/>
      <c r="C8" s="91"/>
      <c r="D8" s="91"/>
      <c r="E8" s="91"/>
      <c r="F8" s="91"/>
      <c r="G8" s="91"/>
      <c r="H8" s="91"/>
      <c r="I8" s="91"/>
      <c r="J8" s="91"/>
    </row>
    <row r="9" spans="1:15" s="18" customFormat="1" ht="18" customHeight="1" x14ac:dyDescent="0.2">
      <c r="A9" s="21" t="s">
        <v>187</v>
      </c>
      <c r="B9" s="91"/>
      <c r="C9" s="91"/>
      <c r="D9" s="91"/>
      <c r="E9" s="91"/>
      <c r="F9" s="91"/>
      <c r="G9" s="91"/>
      <c r="H9" s="91"/>
      <c r="I9" s="91"/>
      <c r="J9" s="91"/>
    </row>
    <row r="10" spans="1:15" s="18" customFormat="1" ht="18" customHeight="1" x14ac:dyDescent="0.2">
      <c r="A10" s="21" t="s">
        <v>186</v>
      </c>
      <c r="B10" s="91"/>
      <c r="C10" s="91"/>
      <c r="D10" s="91"/>
      <c r="E10" s="91"/>
      <c r="F10" s="91"/>
      <c r="G10" s="91"/>
      <c r="H10" s="91"/>
      <c r="I10" s="91"/>
      <c r="J10" s="91"/>
    </row>
    <row r="11" spans="1:15" s="18" customFormat="1" ht="18" customHeight="1" x14ac:dyDescent="0.2">
      <c r="A11" s="145" t="s">
        <v>188</v>
      </c>
      <c r="B11" s="145"/>
      <c r="C11" s="145"/>
      <c r="D11" s="145"/>
      <c r="E11" s="145"/>
      <c r="F11" s="145"/>
      <c r="G11" s="145"/>
      <c r="H11" s="145"/>
      <c r="I11" s="73"/>
      <c r="J11" s="73"/>
    </row>
    <row r="12" spans="1:15" s="18" customFormat="1" ht="18" customHeight="1" x14ac:dyDescent="0.2">
      <c r="A12" s="44"/>
      <c r="B12" s="44"/>
      <c r="C12" s="44"/>
      <c r="D12" s="44"/>
      <c r="E12" s="44"/>
      <c r="I12" s="73"/>
      <c r="J12" s="73"/>
    </row>
    <row r="13" spans="1:15" s="18" customFormat="1" ht="18" customHeight="1" x14ac:dyDescent="0.2">
      <c r="A13" s="79"/>
      <c r="B13" s="37" t="s">
        <v>41</v>
      </c>
      <c r="C13" s="29" t="s">
        <v>36</v>
      </c>
      <c r="D13" s="57"/>
      <c r="E13" s="57"/>
      <c r="F13" s="57"/>
      <c r="G13" s="57"/>
      <c r="H13" s="57"/>
      <c r="I13" s="73"/>
      <c r="J13" s="73"/>
    </row>
    <row r="14" spans="1:15" s="18" customFormat="1" ht="18" customHeight="1" x14ac:dyDescent="0.2">
      <c r="A14" s="10" t="s">
        <v>165</v>
      </c>
      <c r="B14" s="91"/>
      <c r="C14" s="84"/>
      <c r="D14" s="57"/>
      <c r="E14" s="57"/>
      <c r="I14" s="73"/>
      <c r="J14" s="73"/>
    </row>
    <row r="15" spans="1:15" s="18" customFormat="1" ht="18" customHeight="1" x14ac:dyDescent="0.2">
      <c r="A15" s="57"/>
      <c r="B15" s="57"/>
      <c r="C15" s="57"/>
      <c r="D15" s="57"/>
      <c r="E15" s="57"/>
      <c r="F15" s="57"/>
      <c r="G15" s="57"/>
      <c r="H15" s="57"/>
      <c r="I15" s="73"/>
      <c r="J15" s="73"/>
    </row>
    <row r="16" spans="1:15" s="18" customFormat="1" ht="18" customHeight="1" x14ac:dyDescent="0.2">
      <c r="A16" s="80" t="s">
        <v>39</v>
      </c>
      <c r="B16" s="29" t="s">
        <v>37</v>
      </c>
      <c r="C16" s="57"/>
      <c r="D16" s="57"/>
      <c r="E16" s="57"/>
      <c r="F16" s="57"/>
      <c r="G16" s="57"/>
      <c r="H16" s="57"/>
      <c r="I16" s="73"/>
      <c r="J16" s="73"/>
    </row>
    <row r="17" spans="1:10" ht="18" customHeight="1" x14ac:dyDescent="0.2">
      <c r="A17" s="10" t="s">
        <v>9</v>
      </c>
      <c r="B17" s="45"/>
      <c r="C17" s="57"/>
      <c r="D17" s="7"/>
      <c r="E17" s="7"/>
      <c r="F17" s="7"/>
      <c r="G17" s="5"/>
      <c r="H17" s="5"/>
      <c r="I17" s="5"/>
      <c r="J17" s="5"/>
    </row>
    <row r="18" spans="1:10" ht="18" customHeight="1" x14ac:dyDescent="0.2">
      <c r="A18" s="10" t="s">
        <v>4</v>
      </c>
      <c r="B18" s="45"/>
      <c r="C18" s="57"/>
      <c r="D18" s="7"/>
      <c r="E18" s="7"/>
      <c r="F18" s="7"/>
      <c r="G18" s="5"/>
      <c r="H18" s="5"/>
      <c r="I18" s="5"/>
      <c r="J18" s="5"/>
    </row>
    <row r="19" spans="1:10" ht="18" customHeight="1" x14ac:dyDescent="0.2">
      <c r="A19" s="10" t="s">
        <v>38</v>
      </c>
      <c r="B19" s="45"/>
      <c r="C19" s="57"/>
      <c r="D19" s="7"/>
      <c r="E19" s="7"/>
      <c r="F19" s="7"/>
      <c r="G19" s="5"/>
      <c r="H19" s="5"/>
      <c r="I19" s="5"/>
      <c r="J19" s="5"/>
    </row>
    <row r="20" spans="1:10" ht="18" customHeight="1" x14ac:dyDescent="0.2">
      <c r="A20" s="10" t="s">
        <v>3</v>
      </c>
      <c r="B20" s="45"/>
      <c r="C20" s="57"/>
      <c r="D20" s="7"/>
      <c r="E20" s="7"/>
      <c r="F20" s="7"/>
      <c r="G20" s="5"/>
      <c r="H20" s="5"/>
      <c r="I20" s="5"/>
      <c r="J20" s="5"/>
    </row>
    <row r="21" spans="1:10" ht="18" customHeight="1" x14ac:dyDescent="0.2">
      <c r="A21" s="10" t="s">
        <v>2</v>
      </c>
      <c r="B21" s="45"/>
      <c r="C21" s="57"/>
      <c r="D21" s="7"/>
      <c r="E21" s="7"/>
      <c r="F21" s="7"/>
      <c r="G21" s="5"/>
      <c r="H21" s="5"/>
      <c r="I21" s="5"/>
      <c r="J21" s="5"/>
    </row>
    <row r="22" spans="1:10" ht="18" customHeight="1" x14ac:dyDescent="0.2">
      <c r="A22" s="10" t="s">
        <v>174</v>
      </c>
      <c r="B22" s="45"/>
      <c r="C22" s="57"/>
      <c r="D22" s="7"/>
      <c r="E22" s="7"/>
      <c r="F22" s="7"/>
      <c r="G22" s="5"/>
      <c r="H22" s="5"/>
      <c r="I22" s="5"/>
      <c r="J22" s="5"/>
    </row>
    <row r="23" spans="1:10" ht="18" customHeight="1" x14ac:dyDescent="0.2">
      <c r="A23" s="27" t="s">
        <v>22</v>
      </c>
      <c r="B23" s="48">
        <f>SUM(B17:B22)</f>
        <v>0</v>
      </c>
      <c r="C23" s="57"/>
      <c r="D23" s="7"/>
      <c r="E23" s="7"/>
      <c r="F23" s="7"/>
      <c r="G23" s="5"/>
      <c r="H23" s="5"/>
      <c r="I23" s="5"/>
      <c r="J23" s="5"/>
    </row>
    <row r="24" spans="1:10" ht="18" customHeight="1" x14ac:dyDescent="0.2">
      <c r="A24" s="74"/>
      <c r="B24" s="75"/>
      <c r="C24" s="7"/>
      <c r="D24" s="7"/>
      <c r="E24" s="7"/>
      <c r="F24" s="7"/>
      <c r="G24" s="5"/>
      <c r="H24" s="5"/>
      <c r="I24" s="5"/>
      <c r="J24" s="5"/>
    </row>
    <row r="25" spans="1:10" ht="18" customHeight="1" x14ac:dyDescent="0.2">
      <c r="A25" s="80" t="s">
        <v>180</v>
      </c>
      <c r="B25" s="29" t="s">
        <v>179</v>
      </c>
      <c r="C25" s="155" t="s">
        <v>60</v>
      </c>
      <c r="D25" s="156"/>
      <c r="E25" s="156"/>
      <c r="I25" s="5"/>
      <c r="J25" s="5"/>
    </row>
    <row r="26" spans="1:10" ht="18" customHeight="1" x14ac:dyDescent="0.2">
      <c r="A26" s="50">
        <v>1</v>
      </c>
      <c r="B26" s="64"/>
      <c r="C26" s="157"/>
      <c r="D26" s="158"/>
      <c r="E26" s="159"/>
      <c r="I26" s="5"/>
      <c r="J26" s="5"/>
    </row>
    <row r="27" spans="1:10" ht="18" customHeight="1" x14ac:dyDescent="0.2">
      <c r="A27" s="51">
        <v>2</v>
      </c>
      <c r="B27" s="64"/>
      <c r="C27" s="157"/>
      <c r="D27" s="158"/>
      <c r="E27" s="159"/>
      <c r="I27" s="5"/>
      <c r="J27" s="5"/>
    </row>
    <row r="28" spans="1:10" ht="18" customHeight="1" x14ac:dyDescent="0.2">
      <c r="A28" s="51">
        <v>3</v>
      </c>
      <c r="B28" s="64"/>
      <c r="C28" s="157"/>
      <c r="D28" s="158"/>
      <c r="E28" s="159"/>
      <c r="I28" s="5"/>
      <c r="J28" s="5"/>
    </row>
    <row r="29" spans="1:10" ht="18" customHeight="1" x14ac:dyDescent="0.2">
      <c r="A29" s="51">
        <v>4</v>
      </c>
      <c r="B29" s="64"/>
      <c r="C29" s="157"/>
      <c r="D29" s="158"/>
      <c r="E29" s="159"/>
      <c r="I29" s="5"/>
      <c r="J29" s="5"/>
    </row>
    <row r="30" spans="1:10" ht="18" customHeight="1" x14ac:dyDescent="0.2">
      <c r="A30" s="51">
        <v>5</v>
      </c>
      <c r="B30" s="64"/>
      <c r="C30" s="157"/>
      <c r="D30" s="158"/>
      <c r="E30" s="159"/>
      <c r="I30" s="5"/>
      <c r="J30" s="5"/>
    </row>
    <row r="31" spans="1:10" ht="18" customHeight="1" x14ac:dyDescent="0.2">
      <c r="A31" s="51">
        <v>6</v>
      </c>
      <c r="B31" s="64"/>
      <c r="C31" s="157"/>
      <c r="D31" s="158"/>
      <c r="E31" s="159"/>
      <c r="I31" s="5"/>
      <c r="J31" s="5"/>
    </row>
    <row r="32" spans="1:10" ht="18" customHeight="1" x14ac:dyDescent="0.2">
      <c r="A32" s="51">
        <v>7</v>
      </c>
      <c r="B32" s="64"/>
      <c r="C32" s="157"/>
      <c r="D32" s="158"/>
      <c r="E32" s="159"/>
      <c r="I32" s="5"/>
      <c r="J32" s="5"/>
    </row>
    <row r="33" spans="1:10" ht="18" customHeight="1" x14ac:dyDescent="0.2">
      <c r="A33" s="51">
        <v>8</v>
      </c>
      <c r="B33" s="64"/>
      <c r="C33" s="157"/>
      <c r="D33" s="158"/>
      <c r="E33" s="159"/>
      <c r="I33" s="5"/>
      <c r="J33" s="5"/>
    </row>
    <row r="34" spans="1:10" ht="18" customHeight="1" x14ac:dyDescent="0.2">
      <c r="A34" s="51">
        <v>9</v>
      </c>
      <c r="B34" s="64"/>
      <c r="C34" s="157"/>
      <c r="D34" s="158"/>
      <c r="E34" s="159"/>
      <c r="I34" s="5"/>
      <c r="J34" s="5"/>
    </row>
    <row r="35" spans="1:10" ht="18" customHeight="1" x14ac:dyDescent="0.2">
      <c r="A35" s="51">
        <v>10</v>
      </c>
      <c r="B35" s="64"/>
      <c r="C35" s="157"/>
      <c r="D35" s="158"/>
      <c r="E35" s="159"/>
      <c r="I35" s="5"/>
      <c r="J35" s="5"/>
    </row>
    <row r="36" spans="1:10" ht="18" customHeight="1" x14ac:dyDescent="0.2">
      <c r="A36" s="27" t="s">
        <v>22</v>
      </c>
      <c r="B36" s="94">
        <f>SUM(B26:B35)</f>
        <v>0</v>
      </c>
      <c r="C36" s="7"/>
      <c r="D36" s="5"/>
      <c r="E36" s="5"/>
      <c r="I36" s="5"/>
      <c r="J36" s="5"/>
    </row>
    <row r="37" spans="1:10" ht="18" customHeight="1" x14ac:dyDescent="0.2">
      <c r="A37" s="65"/>
      <c r="B37" s="7"/>
      <c r="C37" s="7"/>
      <c r="D37" s="7"/>
      <c r="E37" s="7"/>
      <c r="F37" s="7"/>
      <c r="G37" s="5"/>
      <c r="H37" s="5"/>
      <c r="I37" s="5"/>
      <c r="J37" s="5"/>
    </row>
    <row r="38" spans="1:10" ht="18" customHeight="1" x14ac:dyDescent="0.2">
      <c r="A38" s="13" t="s">
        <v>10</v>
      </c>
      <c r="B38" s="54"/>
      <c r="C38" s="54"/>
      <c r="D38" s="54"/>
      <c r="E38" s="54"/>
      <c r="F38" s="54"/>
      <c r="G38" s="5"/>
      <c r="H38" s="5"/>
      <c r="I38" s="5"/>
      <c r="J38" s="5"/>
    </row>
    <row r="39" spans="1:10" ht="18" customHeight="1" x14ac:dyDescent="0.2">
      <c r="A39" s="146"/>
      <c r="B39" s="147"/>
      <c r="C39" s="147"/>
      <c r="D39" s="147"/>
      <c r="E39" s="147"/>
      <c r="F39" s="148"/>
      <c r="G39" s="5"/>
      <c r="H39" s="5"/>
      <c r="I39" s="5"/>
      <c r="J39" s="5"/>
    </row>
    <row r="40" spans="1:10" ht="18" customHeight="1" x14ac:dyDescent="0.2">
      <c r="A40" s="149"/>
      <c r="B40" s="150"/>
      <c r="C40" s="150"/>
      <c r="D40" s="150"/>
      <c r="E40" s="150"/>
      <c r="F40" s="151"/>
      <c r="G40" s="5"/>
      <c r="H40" s="5"/>
      <c r="I40" s="5"/>
      <c r="J40" s="5"/>
    </row>
    <row r="41" spans="1:10" ht="18" customHeight="1" x14ac:dyDescent="0.2">
      <c r="A41" s="149"/>
      <c r="B41" s="150"/>
      <c r="C41" s="150"/>
      <c r="D41" s="150"/>
      <c r="E41" s="150"/>
      <c r="F41" s="151"/>
      <c r="G41" s="5"/>
      <c r="H41" s="5"/>
      <c r="I41" s="5"/>
      <c r="J41" s="5"/>
    </row>
    <row r="42" spans="1:10" ht="18" customHeight="1" x14ac:dyDescent="0.2">
      <c r="A42" s="149"/>
      <c r="B42" s="150"/>
      <c r="C42" s="150"/>
      <c r="D42" s="150"/>
      <c r="E42" s="150"/>
      <c r="F42" s="151"/>
      <c r="G42" s="5"/>
      <c r="H42" s="5"/>
      <c r="I42" s="5"/>
      <c r="J42" s="5"/>
    </row>
    <row r="43" spans="1:10" ht="18" customHeight="1" x14ac:dyDescent="0.2">
      <c r="A43" s="149"/>
      <c r="B43" s="150"/>
      <c r="C43" s="150"/>
      <c r="D43" s="150"/>
      <c r="E43" s="150"/>
      <c r="F43" s="151"/>
      <c r="G43" s="5"/>
      <c r="H43" s="5"/>
      <c r="I43" s="5"/>
      <c r="J43" s="5"/>
    </row>
    <row r="44" spans="1:10" ht="18" customHeight="1" x14ac:dyDescent="0.2">
      <c r="A44" s="149"/>
      <c r="B44" s="150"/>
      <c r="C44" s="150"/>
      <c r="D44" s="150"/>
      <c r="E44" s="150"/>
      <c r="F44" s="151"/>
      <c r="G44" s="5"/>
      <c r="H44" s="5"/>
      <c r="I44" s="5"/>
      <c r="J44" s="5"/>
    </row>
    <row r="45" spans="1:10" ht="18" customHeight="1" x14ac:dyDescent="0.2">
      <c r="A45" s="149"/>
      <c r="B45" s="150"/>
      <c r="C45" s="150"/>
      <c r="D45" s="150"/>
      <c r="E45" s="150"/>
      <c r="F45" s="151"/>
      <c r="G45" s="5"/>
      <c r="H45" s="5"/>
      <c r="I45" s="5"/>
      <c r="J45" s="5"/>
    </row>
    <row r="46" spans="1:10" ht="18" customHeight="1" x14ac:dyDescent="0.2">
      <c r="A46" s="149"/>
      <c r="B46" s="150"/>
      <c r="C46" s="150"/>
      <c r="D46" s="150"/>
      <c r="E46" s="150"/>
      <c r="F46" s="151"/>
      <c r="G46" s="5"/>
      <c r="H46" s="5"/>
      <c r="I46" s="5"/>
      <c r="J46" s="5"/>
    </row>
    <row r="47" spans="1:10" ht="18" customHeight="1" x14ac:dyDescent="0.2">
      <c r="A47" s="149"/>
      <c r="B47" s="150"/>
      <c r="C47" s="150"/>
      <c r="D47" s="150"/>
      <c r="E47" s="150"/>
      <c r="F47" s="151"/>
      <c r="G47" s="5"/>
      <c r="H47" s="5"/>
      <c r="I47" s="5"/>
      <c r="J47" s="5"/>
    </row>
    <row r="48" spans="1:10" ht="18" customHeight="1" x14ac:dyDescent="0.2">
      <c r="A48" s="149"/>
      <c r="B48" s="150"/>
      <c r="C48" s="150"/>
      <c r="D48" s="150"/>
      <c r="E48" s="150"/>
      <c r="F48" s="151"/>
      <c r="G48" s="5"/>
      <c r="H48" s="5"/>
      <c r="I48" s="5"/>
      <c r="J48" s="5"/>
    </row>
    <row r="49" spans="1:10" ht="18" customHeight="1" x14ac:dyDescent="0.2">
      <c r="A49" s="149"/>
      <c r="B49" s="150"/>
      <c r="C49" s="150"/>
      <c r="D49" s="150"/>
      <c r="E49" s="150"/>
      <c r="F49" s="151"/>
      <c r="G49" s="5"/>
      <c r="H49" s="5"/>
      <c r="I49" s="5"/>
      <c r="J49" s="5"/>
    </row>
    <row r="50" spans="1:10" ht="18" customHeight="1" x14ac:dyDescent="0.2">
      <c r="A50" s="152"/>
      <c r="B50" s="153"/>
      <c r="C50" s="153"/>
      <c r="D50" s="153"/>
      <c r="E50" s="153"/>
      <c r="F50" s="154"/>
      <c r="G50" s="5"/>
      <c r="H50" s="5"/>
      <c r="I50" s="5"/>
      <c r="J50" s="5"/>
    </row>
    <row r="51" spans="1:10" ht="18" customHeight="1" x14ac:dyDescent="0.2"/>
    <row r="52" spans="1:10" ht="18" customHeight="1" x14ac:dyDescent="0.2"/>
    <row r="53" spans="1:10" ht="18" customHeight="1" x14ac:dyDescent="0.2"/>
    <row r="54" spans="1:10" ht="18" customHeight="1" x14ac:dyDescent="0.2"/>
  </sheetData>
  <mergeCells count="13">
    <mergeCell ref="A11:H11"/>
    <mergeCell ref="A39:F50"/>
    <mergeCell ref="C25:E25"/>
    <mergeCell ref="C26:E26"/>
    <mergeCell ref="C27:E27"/>
    <mergeCell ref="C28:E28"/>
    <mergeCell ref="C29:E29"/>
    <mergeCell ref="C30:E30"/>
    <mergeCell ref="C31:E31"/>
    <mergeCell ref="C32:E32"/>
    <mergeCell ref="C33:E33"/>
    <mergeCell ref="C35:E35"/>
    <mergeCell ref="C34:E34"/>
  </mergeCells>
  <phoneticPr fontId="0" type="noConversion"/>
  <pageMargins left="0" right="0" top="1" bottom="1" header="0.5" footer="0.5"/>
  <pageSetup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53EE8-E19D-4C76-AA2A-A088CD1FCF4B}">
  <dimension ref="A1:K35"/>
  <sheetViews>
    <sheetView workbookViewId="0">
      <selection activeCell="B8" sqref="B8"/>
    </sheetView>
  </sheetViews>
  <sheetFormatPr defaultColWidth="9.140625" defaultRowHeight="12.75" x14ac:dyDescent="0.2"/>
  <cols>
    <col min="1" max="1" width="35.5703125" style="121" customWidth="1"/>
    <col min="2" max="8" width="20.7109375" style="121" customWidth="1"/>
    <col min="9" max="9" width="9.140625" style="121"/>
    <col min="10" max="10" width="17.42578125" style="121" hidden="1" customWidth="1"/>
    <col min="11" max="11" width="10.140625" style="121" bestFit="1" customWidth="1"/>
    <col min="12" max="16384" width="9.140625" style="121"/>
  </cols>
  <sheetData>
    <row r="1" spans="1:11" ht="18" customHeight="1" x14ac:dyDescent="0.2">
      <c r="A1" s="125" t="s">
        <v>28</v>
      </c>
      <c r="B1" s="128"/>
      <c r="C1" s="122"/>
      <c r="D1" s="122"/>
      <c r="E1" s="122"/>
      <c r="J1" s="129">
        <v>44469</v>
      </c>
    </row>
    <row r="2" spans="1:11" ht="18" customHeight="1" x14ac:dyDescent="0.2">
      <c r="A2" s="124" t="s">
        <v>27</v>
      </c>
      <c r="B2" s="128"/>
      <c r="C2" s="122"/>
      <c r="D2" s="122"/>
      <c r="E2" s="122"/>
      <c r="F2" s="122"/>
      <c r="G2" s="122"/>
      <c r="H2" s="122"/>
      <c r="J2" s="129">
        <f>EOMONTH(J1,0)</f>
        <v>44469</v>
      </c>
    </row>
    <row r="3" spans="1:11" ht="18" customHeight="1" x14ac:dyDescent="0.2">
      <c r="A3" s="124"/>
      <c r="B3" s="128"/>
      <c r="C3" s="122"/>
      <c r="D3" s="122"/>
      <c r="E3" s="122"/>
      <c r="F3" s="122"/>
      <c r="G3" s="122"/>
      <c r="H3" s="122"/>
      <c r="J3" s="129"/>
    </row>
    <row r="4" spans="1:11" ht="18" customHeight="1" x14ac:dyDescent="0.2">
      <c r="A4" s="124" t="s">
        <v>195</v>
      </c>
      <c r="B4" s="128"/>
      <c r="C4" s="122"/>
      <c r="D4" s="122"/>
      <c r="E4" s="122"/>
      <c r="F4" s="122"/>
      <c r="G4" s="122"/>
      <c r="H4" s="122"/>
      <c r="J4" s="129"/>
    </row>
    <row r="5" spans="1:11" ht="18" customHeight="1" x14ac:dyDescent="0.2">
      <c r="A5" s="124" t="s">
        <v>196</v>
      </c>
      <c r="B5" s="128"/>
      <c r="C5" s="122"/>
      <c r="D5" s="122"/>
      <c r="E5" s="122"/>
      <c r="F5" s="122"/>
      <c r="G5" s="122"/>
      <c r="H5" s="122"/>
      <c r="J5" s="129"/>
    </row>
    <row r="6" spans="1:11" ht="15" customHeight="1" x14ac:dyDescent="0.2">
      <c r="A6" s="130"/>
      <c r="B6" s="122"/>
      <c r="C6" s="122"/>
      <c r="D6" s="122"/>
      <c r="E6" s="122"/>
      <c r="F6" s="122"/>
      <c r="G6" s="122"/>
      <c r="H6" s="122"/>
      <c r="J6" s="131" t="e">
        <f>DATE(YEAR($B$7),12,31)</f>
        <v>#VALUE!</v>
      </c>
      <c r="K6" s="131"/>
    </row>
    <row r="7" spans="1:11" ht="33.75" customHeight="1" x14ac:dyDescent="0.2">
      <c r="A7" s="132"/>
      <c r="B7" s="133" t="s">
        <v>197</v>
      </c>
      <c r="C7" s="133" t="s">
        <v>198</v>
      </c>
      <c r="D7" s="133" t="s">
        <v>199</v>
      </c>
      <c r="E7" s="133" t="s">
        <v>200</v>
      </c>
      <c r="F7" s="133" t="s">
        <v>201</v>
      </c>
      <c r="G7" s="133" t="s">
        <v>202</v>
      </c>
      <c r="H7" s="133" t="s">
        <v>203</v>
      </c>
      <c r="J7" s="131"/>
    </row>
    <row r="8" spans="1:11" ht="18" customHeight="1" x14ac:dyDescent="0.2">
      <c r="A8" s="134" t="s">
        <v>204</v>
      </c>
      <c r="B8" s="135"/>
      <c r="C8" s="135"/>
      <c r="D8" s="135"/>
      <c r="E8" s="135"/>
      <c r="F8" s="135"/>
      <c r="G8" s="135"/>
      <c r="H8" s="135"/>
    </row>
    <row r="9" spans="1:11" s="136" customFormat="1" ht="18" customHeight="1" x14ac:dyDescent="0.2">
      <c r="A9" s="134" t="s">
        <v>205</v>
      </c>
      <c r="B9" s="135"/>
      <c r="C9" s="135"/>
      <c r="D9" s="135"/>
      <c r="E9" s="135"/>
      <c r="F9" s="135"/>
      <c r="G9" s="135"/>
      <c r="H9" s="135"/>
    </row>
    <row r="10" spans="1:11" s="136" customFormat="1" ht="18" customHeight="1" x14ac:dyDescent="0.2">
      <c r="A10" s="134" t="s">
        <v>206</v>
      </c>
      <c r="B10" s="135"/>
      <c r="C10" s="135"/>
      <c r="D10" s="135"/>
      <c r="E10" s="135"/>
      <c r="F10" s="135"/>
      <c r="G10" s="135"/>
      <c r="H10" s="135"/>
    </row>
    <row r="11" spans="1:11" s="136" customFormat="1" ht="18" customHeight="1" x14ac:dyDescent="0.2">
      <c r="A11" s="137" t="s">
        <v>207</v>
      </c>
      <c r="B11" s="135"/>
      <c r="C11" s="135"/>
      <c r="D11" s="135"/>
      <c r="E11" s="135"/>
      <c r="F11" s="135"/>
      <c r="G11" s="135"/>
      <c r="H11" s="135"/>
    </row>
    <row r="12" spans="1:11" s="136" customFormat="1" ht="18" customHeight="1" x14ac:dyDescent="0.2">
      <c r="A12" s="137" t="s">
        <v>208</v>
      </c>
      <c r="B12" s="135"/>
      <c r="C12" s="135"/>
      <c r="D12" s="135"/>
      <c r="E12" s="135"/>
      <c r="F12" s="135"/>
      <c r="G12" s="135"/>
      <c r="H12" s="135"/>
    </row>
    <row r="13" spans="1:11" ht="18" customHeight="1" x14ac:dyDescent="0.2">
      <c r="A13" s="134" t="s">
        <v>209</v>
      </c>
      <c r="B13" s="135"/>
      <c r="C13" s="135"/>
      <c r="D13" s="135"/>
      <c r="E13" s="135"/>
      <c r="F13" s="135"/>
      <c r="G13" s="135"/>
      <c r="H13" s="135"/>
    </row>
    <row r="14" spans="1:11" s="136" customFormat="1" ht="18" customHeight="1" x14ac:dyDescent="0.2">
      <c r="A14" s="134" t="s">
        <v>210</v>
      </c>
      <c r="B14" s="135"/>
      <c r="C14" s="135"/>
      <c r="D14" s="135"/>
      <c r="E14" s="135"/>
      <c r="F14" s="135"/>
      <c r="G14" s="135"/>
      <c r="H14" s="135"/>
    </row>
    <row r="15" spans="1:11" s="136" customFormat="1" ht="18" customHeight="1" x14ac:dyDescent="0.2">
      <c r="A15" s="134" t="s">
        <v>211</v>
      </c>
      <c r="B15" s="135"/>
      <c r="C15" s="135"/>
      <c r="D15" s="135"/>
      <c r="E15" s="135"/>
      <c r="F15" s="135"/>
      <c r="G15" s="135"/>
      <c r="H15" s="135"/>
    </row>
    <row r="16" spans="1:11" s="136" customFormat="1" ht="18" customHeight="1" x14ac:dyDescent="0.2">
      <c r="A16" s="137" t="s">
        <v>200</v>
      </c>
      <c r="B16" s="135"/>
      <c r="C16" s="135"/>
      <c r="D16" s="135"/>
      <c r="E16" s="135"/>
      <c r="F16" s="135"/>
      <c r="G16" s="135"/>
      <c r="H16" s="135"/>
    </row>
    <row r="17" spans="1:8" s="136" customFormat="1" ht="18" customHeight="1" x14ac:dyDescent="0.2">
      <c r="A17" s="137" t="s">
        <v>203</v>
      </c>
      <c r="B17" s="135"/>
      <c r="C17" s="135"/>
      <c r="D17" s="135"/>
      <c r="E17" s="135"/>
      <c r="F17" s="135"/>
      <c r="G17" s="135"/>
      <c r="H17" s="135"/>
    </row>
    <row r="18" spans="1:8" ht="18" customHeight="1" x14ac:dyDescent="0.2">
      <c r="A18" s="138"/>
      <c r="B18" s="139"/>
      <c r="C18" s="139"/>
      <c r="D18" s="139"/>
      <c r="E18" s="139"/>
      <c r="F18" s="139"/>
      <c r="G18" s="122"/>
      <c r="H18" s="122"/>
    </row>
    <row r="19" spans="1:8" ht="18" customHeight="1" x14ac:dyDescent="0.2">
      <c r="A19" s="140" t="s">
        <v>10</v>
      </c>
      <c r="B19" s="141"/>
      <c r="C19" s="141"/>
      <c r="D19" s="141"/>
      <c r="E19" s="141"/>
      <c r="F19" s="141"/>
      <c r="G19" s="122"/>
      <c r="H19" s="122"/>
    </row>
    <row r="20" spans="1:8" ht="18" customHeight="1" x14ac:dyDescent="0.2">
      <c r="A20" s="160"/>
      <c r="B20" s="161"/>
      <c r="C20" s="161"/>
      <c r="D20" s="161"/>
      <c r="E20" s="161"/>
      <c r="F20" s="162"/>
      <c r="G20" s="122"/>
      <c r="H20" s="122"/>
    </row>
    <row r="21" spans="1:8" ht="18" customHeight="1" x14ac:dyDescent="0.2">
      <c r="A21" s="163"/>
      <c r="B21" s="164"/>
      <c r="C21" s="164"/>
      <c r="D21" s="164"/>
      <c r="E21" s="164"/>
      <c r="F21" s="165"/>
      <c r="G21" s="122"/>
      <c r="H21" s="122"/>
    </row>
    <row r="22" spans="1:8" ht="18" customHeight="1" x14ac:dyDescent="0.2">
      <c r="A22" s="163"/>
      <c r="B22" s="164"/>
      <c r="C22" s="164"/>
      <c r="D22" s="164"/>
      <c r="E22" s="164"/>
      <c r="F22" s="165"/>
      <c r="G22" s="122"/>
      <c r="H22" s="122"/>
    </row>
    <row r="23" spans="1:8" ht="18" customHeight="1" x14ac:dyDescent="0.2">
      <c r="A23" s="163"/>
      <c r="B23" s="164"/>
      <c r="C23" s="164"/>
      <c r="D23" s="164"/>
      <c r="E23" s="164"/>
      <c r="F23" s="165"/>
      <c r="G23" s="122"/>
      <c r="H23" s="122"/>
    </row>
    <row r="24" spans="1:8" ht="18" customHeight="1" x14ac:dyDescent="0.2">
      <c r="A24" s="163"/>
      <c r="B24" s="164"/>
      <c r="C24" s="164"/>
      <c r="D24" s="164"/>
      <c r="E24" s="164"/>
      <c r="F24" s="165"/>
      <c r="G24" s="122"/>
      <c r="H24" s="122"/>
    </row>
    <row r="25" spans="1:8" ht="18" customHeight="1" x14ac:dyDescent="0.2">
      <c r="A25" s="163"/>
      <c r="B25" s="164"/>
      <c r="C25" s="164"/>
      <c r="D25" s="164"/>
      <c r="E25" s="164"/>
      <c r="F25" s="165"/>
      <c r="G25" s="122"/>
      <c r="H25" s="122"/>
    </row>
    <row r="26" spans="1:8" ht="18" customHeight="1" x14ac:dyDescent="0.2">
      <c r="A26" s="163"/>
      <c r="B26" s="164"/>
      <c r="C26" s="164"/>
      <c r="D26" s="164"/>
      <c r="E26" s="164"/>
      <c r="F26" s="165"/>
      <c r="G26" s="122"/>
      <c r="H26" s="122"/>
    </row>
    <row r="27" spans="1:8" ht="18" customHeight="1" x14ac:dyDescent="0.2">
      <c r="A27" s="163"/>
      <c r="B27" s="164"/>
      <c r="C27" s="164"/>
      <c r="D27" s="164"/>
      <c r="E27" s="164"/>
      <c r="F27" s="165"/>
      <c r="G27" s="122"/>
      <c r="H27" s="122"/>
    </row>
    <row r="28" spans="1:8" ht="18" customHeight="1" x14ac:dyDescent="0.2">
      <c r="A28" s="163"/>
      <c r="B28" s="164"/>
      <c r="C28" s="164"/>
      <c r="D28" s="164"/>
      <c r="E28" s="164"/>
      <c r="F28" s="165"/>
      <c r="G28" s="122"/>
      <c r="H28" s="122"/>
    </row>
    <row r="29" spans="1:8" ht="18" customHeight="1" x14ac:dyDescent="0.2">
      <c r="A29" s="163"/>
      <c r="B29" s="164"/>
      <c r="C29" s="164"/>
      <c r="D29" s="164"/>
      <c r="E29" s="164"/>
      <c r="F29" s="165"/>
      <c r="G29" s="122"/>
      <c r="H29" s="122"/>
    </row>
    <row r="30" spans="1:8" ht="18" customHeight="1" x14ac:dyDescent="0.2">
      <c r="A30" s="163"/>
      <c r="B30" s="164"/>
      <c r="C30" s="164"/>
      <c r="D30" s="164"/>
      <c r="E30" s="164"/>
      <c r="F30" s="165"/>
      <c r="G30" s="122"/>
      <c r="H30" s="122"/>
    </row>
    <row r="31" spans="1:8" ht="18" customHeight="1" x14ac:dyDescent="0.2">
      <c r="A31" s="166"/>
      <c r="B31" s="167"/>
      <c r="C31" s="167"/>
      <c r="D31" s="167"/>
      <c r="E31" s="167"/>
      <c r="F31" s="168"/>
      <c r="G31" s="122"/>
      <c r="H31" s="122"/>
    </row>
    <row r="32" spans="1:8" ht="18" customHeight="1" x14ac:dyDescent="0.2"/>
    <row r="33" ht="18" customHeight="1" x14ac:dyDescent="0.2"/>
    <row r="34" ht="18" customHeight="1" x14ac:dyDescent="0.2"/>
    <row r="35" ht="18" customHeight="1" x14ac:dyDescent="0.2"/>
  </sheetData>
  <mergeCells count="1">
    <mergeCell ref="A20:F31"/>
  </mergeCells>
  <pageMargins left="0" right="0"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8"/>
  <sheetViews>
    <sheetView zoomScaleNormal="100" workbookViewId="0">
      <selection activeCell="B5" sqref="B5:D5"/>
    </sheetView>
  </sheetViews>
  <sheetFormatPr defaultColWidth="9.140625" defaultRowHeight="18" customHeight="1" x14ac:dyDescent="0.2"/>
  <cols>
    <col min="1" max="1" width="50.7109375" style="1" customWidth="1"/>
    <col min="2" max="19" width="18.5703125" style="1" customWidth="1"/>
    <col min="20" max="16384" width="9.140625" style="1"/>
  </cols>
  <sheetData>
    <row r="1" spans="1:10" ht="18" customHeight="1" x14ac:dyDescent="0.2">
      <c r="A1" s="55" t="s">
        <v>28</v>
      </c>
      <c r="B1" s="5"/>
      <c r="C1" s="5"/>
      <c r="D1" s="5"/>
      <c r="E1" s="5"/>
      <c r="F1" s="5"/>
      <c r="G1" s="5"/>
      <c r="H1" s="5"/>
      <c r="I1" s="5"/>
      <c r="J1" s="5"/>
    </row>
    <row r="2" spans="1:10" ht="18" customHeight="1" x14ac:dyDescent="0.2">
      <c r="A2" s="8" t="s">
        <v>27</v>
      </c>
      <c r="B2" s="5"/>
      <c r="C2" s="5"/>
      <c r="D2" s="5"/>
      <c r="E2" s="5"/>
      <c r="F2" s="5"/>
      <c r="G2" s="5"/>
      <c r="H2" s="5"/>
      <c r="I2" s="5"/>
      <c r="J2" s="5"/>
    </row>
    <row r="3" spans="1:10" ht="18" customHeight="1" x14ac:dyDescent="0.2">
      <c r="A3" s="92" t="s">
        <v>178</v>
      </c>
      <c r="B3" s="5"/>
      <c r="C3" s="5"/>
      <c r="D3" s="5"/>
      <c r="E3" s="5"/>
      <c r="F3" s="5"/>
      <c r="G3" s="5"/>
      <c r="H3" s="5"/>
      <c r="I3" s="5"/>
      <c r="J3" s="5"/>
    </row>
    <row r="4" spans="1:10" ht="18" customHeight="1" x14ac:dyDescent="0.2">
      <c r="A4" s="5"/>
      <c r="B4" s="5"/>
      <c r="C4" s="5"/>
      <c r="D4" s="5"/>
      <c r="E4" s="5"/>
      <c r="F4" s="5"/>
      <c r="G4" s="5"/>
      <c r="H4" s="5"/>
      <c r="I4" s="5"/>
      <c r="J4" s="5"/>
    </row>
    <row r="5" spans="1:10" ht="18" customHeight="1" x14ac:dyDescent="0.2">
      <c r="A5" s="22" t="s">
        <v>60</v>
      </c>
      <c r="B5" s="187"/>
      <c r="C5" s="188"/>
      <c r="D5" s="189"/>
      <c r="E5" s="26"/>
      <c r="F5" s="26"/>
      <c r="G5" s="5"/>
      <c r="H5" s="5"/>
      <c r="I5" s="5"/>
      <c r="J5" s="5"/>
    </row>
    <row r="6" spans="1:10" ht="18" customHeight="1" x14ac:dyDescent="0.2">
      <c r="A6" s="23" t="s">
        <v>61</v>
      </c>
      <c r="B6" s="191"/>
      <c r="C6" s="192"/>
      <c r="D6" s="193"/>
      <c r="E6" s="26"/>
      <c r="F6" s="26"/>
      <c r="G6" s="5"/>
      <c r="H6" s="5"/>
      <c r="I6" s="5"/>
      <c r="J6" s="5"/>
    </row>
    <row r="7" spans="1:10" ht="18" customHeight="1" x14ac:dyDescent="0.2">
      <c r="A7" s="5"/>
      <c r="B7" s="5"/>
      <c r="C7" s="5"/>
      <c r="D7" s="5"/>
      <c r="E7" s="5"/>
      <c r="F7" s="5"/>
      <c r="G7" s="5"/>
      <c r="H7" s="5"/>
      <c r="I7" s="5"/>
      <c r="J7" s="5"/>
    </row>
    <row r="8" spans="1:10" ht="18" customHeight="1" x14ac:dyDescent="0.2">
      <c r="A8" s="27"/>
      <c r="B8" s="28" t="s">
        <v>41</v>
      </c>
      <c r="C8" s="28" t="s">
        <v>36</v>
      </c>
      <c r="D8" s="5"/>
      <c r="E8" s="5"/>
      <c r="F8" s="5"/>
      <c r="G8" s="5"/>
      <c r="H8" s="5"/>
      <c r="I8" s="5"/>
      <c r="J8" s="5"/>
    </row>
    <row r="9" spans="1:10" ht="18" customHeight="1" x14ac:dyDescent="0.2">
      <c r="A9" s="10" t="s">
        <v>147</v>
      </c>
      <c r="B9" s="64"/>
      <c r="C9" s="84"/>
      <c r="D9" s="5"/>
      <c r="E9" s="5"/>
      <c r="F9" s="5"/>
      <c r="G9" s="5"/>
      <c r="H9" s="5"/>
      <c r="I9" s="5"/>
      <c r="J9" s="5"/>
    </row>
    <row r="10" spans="1:10" ht="18" customHeight="1" x14ac:dyDescent="0.2">
      <c r="A10" s="5"/>
      <c r="B10" s="5"/>
      <c r="C10" s="5"/>
      <c r="D10" s="5"/>
      <c r="E10" s="5"/>
      <c r="F10" s="5"/>
      <c r="G10" s="5"/>
      <c r="H10" s="5"/>
      <c r="I10" s="5"/>
      <c r="J10" s="5"/>
    </row>
    <row r="11" spans="1:10" ht="20.100000000000001" customHeight="1" x14ac:dyDescent="0.2">
      <c r="A11" s="169" t="s">
        <v>166</v>
      </c>
      <c r="B11" s="171" t="s">
        <v>42</v>
      </c>
      <c r="C11" s="173" t="s">
        <v>45</v>
      </c>
      <c r="D11" s="179" t="s">
        <v>46</v>
      </c>
      <c r="E11" s="179" t="s">
        <v>43</v>
      </c>
      <c r="F11" s="173" t="s">
        <v>44</v>
      </c>
      <c r="G11" s="174"/>
      <c r="H11" s="174"/>
      <c r="I11" s="174"/>
      <c r="J11" s="175"/>
    </row>
    <row r="12" spans="1:10" ht="20.100000000000001" customHeight="1" x14ac:dyDescent="0.2">
      <c r="A12" s="170"/>
      <c r="B12" s="172"/>
      <c r="C12" s="190"/>
      <c r="D12" s="172"/>
      <c r="E12" s="172"/>
      <c r="F12" s="173"/>
      <c r="G12" s="174"/>
      <c r="H12" s="174"/>
      <c r="I12" s="174"/>
      <c r="J12" s="175"/>
    </row>
    <row r="13" spans="1:10" ht="18" customHeight="1" x14ac:dyDescent="0.2">
      <c r="A13" s="34" t="s">
        <v>51</v>
      </c>
      <c r="B13" s="64"/>
      <c r="C13" s="84"/>
      <c r="D13" s="56"/>
      <c r="E13" s="56"/>
      <c r="F13" s="176"/>
      <c r="G13" s="177"/>
      <c r="H13" s="177"/>
      <c r="I13" s="177"/>
      <c r="J13" s="178"/>
    </row>
    <row r="14" spans="1:10" ht="18" customHeight="1" x14ac:dyDescent="0.2">
      <c r="A14" s="34" t="s">
        <v>53</v>
      </c>
      <c r="B14" s="64"/>
      <c r="C14" s="84"/>
      <c r="D14" s="56"/>
      <c r="E14" s="56"/>
      <c r="F14" s="176"/>
      <c r="G14" s="177"/>
      <c r="H14" s="177"/>
      <c r="I14" s="177"/>
      <c r="J14" s="178"/>
    </row>
    <row r="15" spans="1:10" ht="18" customHeight="1" x14ac:dyDescent="0.2">
      <c r="A15" s="34" t="s">
        <v>52</v>
      </c>
      <c r="B15" s="64"/>
      <c r="C15" s="84"/>
      <c r="D15" s="56"/>
      <c r="E15" s="56"/>
      <c r="F15" s="176"/>
      <c r="G15" s="177"/>
      <c r="H15" s="177"/>
      <c r="I15" s="177"/>
      <c r="J15" s="178"/>
    </row>
    <row r="16" spans="1:10" ht="18" customHeight="1" x14ac:dyDescent="0.2">
      <c r="A16" s="144" t="s">
        <v>217</v>
      </c>
      <c r="B16" s="184"/>
      <c r="C16" s="185"/>
      <c r="D16" s="185"/>
      <c r="E16" s="185"/>
      <c r="F16" s="185"/>
      <c r="G16" s="185"/>
      <c r="H16" s="185"/>
      <c r="I16" s="185"/>
      <c r="J16" s="186"/>
    </row>
    <row r="17" spans="1:10" ht="18" customHeight="1" x14ac:dyDescent="0.2">
      <c r="A17" s="5"/>
      <c r="B17" s="5"/>
      <c r="C17" s="5"/>
      <c r="D17" s="5"/>
      <c r="E17" s="5"/>
      <c r="F17" s="5"/>
      <c r="G17" s="5"/>
      <c r="H17" s="5"/>
      <c r="I17" s="5"/>
      <c r="J17" s="5"/>
    </row>
    <row r="18" spans="1:10" ht="18" customHeight="1" x14ac:dyDescent="0.2">
      <c r="A18" s="27" t="s">
        <v>108</v>
      </c>
      <c r="B18" s="28">
        <f>+'Firm Background (2)'!B5</f>
        <v>45107</v>
      </c>
      <c r="C18" s="28">
        <f>'Firm Background (2)'!$C$5</f>
        <v>44926</v>
      </c>
      <c r="D18" s="28">
        <f>'Firm Background (2)'!$D$5</f>
        <v>44561</v>
      </c>
      <c r="E18" s="28">
        <f>'Firm Background (2)'!$E$5</f>
        <v>44196</v>
      </c>
      <c r="F18" s="28">
        <f>'Firm Background (2)'!$F$5</f>
        <v>43830</v>
      </c>
      <c r="G18" s="28">
        <f>'Firm Background (2)'!$G$5</f>
        <v>43465</v>
      </c>
      <c r="H18" s="28">
        <f>'Firm Background (2)'!$H$5</f>
        <v>43100</v>
      </c>
      <c r="I18" s="28">
        <f>'Firm Background (2)'!$I$5</f>
        <v>42735</v>
      </c>
      <c r="J18" s="28">
        <f>'Firm Background (2)'!$J$5</f>
        <v>42369</v>
      </c>
    </row>
    <row r="19" spans="1:10" ht="18" customHeight="1" x14ac:dyDescent="0.2">
      <c r="A19" s="22" t="s">
        <v>157</v>
      </c>
      <c r="B19" s="64"/>
      <c r="C19" s="64"/>
      <c r="D19" s="64"/>
      <c r="E19" s="64"/>
      <c r="F19" s="64"/>
      <c r="G19" s="64"/>
      <c r="H19" s="64"/>
      <c r="I19" s="64"/>
      <c r="J19" s="64"/>
    </row>
    <row r="20" spans="1:10" ht="18" customHeight="1" x14ac:dyDescent="0.2">
      <c r="A20" s="22" t="s">
        <v>54</v>
      </c>
      <c r="B20" s="64"/>
      <c r="C20" s="64"/>
      <c r="D20" s="64"/>
      <c r="E20" s="64"/>
      <c r="F20" s="64"/>
      <c r="G20" s="64"/>
      <c r="H20" s="64"/>
      <c r="I20" s="64"/>
      <c r="J20" s="64"/>
    </row>
    <row r="21" spans="1:10" ht="18" customHeight="1" x14ac:dyDescent="0.2">
      <c r="A21" s="25" t="s">
        <v>55</v>
      </c>
      <c r="B21" s="64"/>
      <c r="C21" s="64"/>
      <c r="D21" s="64"/>
      <c r="E21" s="64"/>
      <c r="F21" s="64"/>
      <c r="G21" s="64"/>
      <c r="H21" s="64"/>
      <c r="I21" s="64"/>
      <c r="J21" s="64"/>
    </row>
    <row r="22" spans="1:10" ht="18" customHeight="1" x14ac:dyDescent="0.2">
      <c r="A22" s="25" t="s">
        <v>56</v>
      </c>
      <c r="B22" s="64"/>
      <c r="C22" s="64"/>
      <c r="D22" s="64"/>
      <c r="E22" s="64"/>
      <c r="F22" s="64"/>
      <c r="G22" s="64"/>
      <c r="H22" s="64"/>
      <c r="I22" s="64"/>
      <c r="J22" s="64"/>
    </row>
    <row r="23" spans="1:10" ht="18" customHeight="1" x14ac:dyDescent="0.2">
      <c r="A23" s="22" t="s">
        <v>47</v>
      </c>
      <c r="B23" s="24"/>
      <c r="C23" s="24"/>
      <c r="D23" s="24"/>
      <c r="E23" s="24"/>
      <c r="F23" s="24"/>
      <c r="G23" s="24"/>
      <c r="H23" s="24"/>
      <c r="I23" s="24"/>
      <c r="J23" s="24"/>
    </row>
    <row r="24" spans="1:10" ht="18" customHeight="1" x14ac:dyDescent="0.2">
      <c r="A24" s="22" t="s">
        <v>158</v>
      </c>
      <c r="B24" s="64"/>
      <c r="C24" s="64"/>
      <c r="D24" s="64"/>
      <c r="E24" s="64"/>
      <c r="F24" s="64"/>
      <c r="G24" s="64"/>
      <c r="H24" s="64"/>
      <c r="I24" s="64"/>
      <c r="J24" s="64"/>
    </row>
    <row r="25" spans="1:10" ht="18" customHeight="1" x14ac:dyDescent="0.2">
      <c r="A25" s="22" t="s">
        <v>159</v>
      </c>
      <c r="B25" s="64"/>
      <c r="C25" s="64"/>
      <c r="D25" s="64"/>
      <c r="E25" s="64"/>
      <c r="F25" s="64"/>
      <c r="G25" s="64"/>
      <c r="H25" s="64"/>
      <c r="I25" s="64"/>
      <c r="J25" s="64"/>
    </row>
    <row r="26" spans="1:10" ht="18" customHeight="1" x14ac:dyDescent="0.2">
      <c r="A26" s="22" t="s">
        <v>160</v>
      </c>
      <c r="B26" s="24"/>
      <c r="C26" s="24"/>
      <c r="D26" s="24"/>
      <c r="E26" s="24"/>
      <c r="F26" s="24"/>
      <c r="G26" s="24"/>
      <c r="H26" s="24"/>
      <c r="I26" s="24"/>
      <c r="J26" s="24"/>
    </row>
    <row r="27" spans="1:10" ht="18" customHeight="1" x14ac:dyDescent="0.2">
      <c r="A27" s="22" t="s">
        <v>161</v>
      </c>
      <c r="B27" s="24"/>
      <c r="C27" s="24"/>
      <c r="D27" s="24"/>
      <c r="E27" s="24"/>
      <c r="F27" s="24"/>
      <c r="G27" s="24"/>
      <c r="H27" s="24"/>
      <c r="I27" s="24"/>
      <c r="J27" s="24"/>
    </row>
    <row r="28" spans="1:10" ht="18" customHeight="1" x14ac:dyDescent="0.2">
      <c r="A28" s="8"/>
      <c r="B28" s="3"/>
      <c r="C28" s="3"/>
      <c r="D28" s="3"/>
      <c r="E28" s="3"/>
      <c r="F28" s="3"/>
      <c r="G28" s="3"/>
      <c r="H28" s="5"/>
      <c r="I28" s="5"/>
      <c r="J28" s="5"/>
    </row>
    <row r="29" spans="1:10" ht="18" customHeight="1" x14ac:dyDescent="0.2">
      <c r="A29" s="27" t="s">
        <v>79</v>
      </c>
      <c r="B29" s="28">
        <f>+B18</f>
        <v>45107</v>
      </c>
      <c r="C29" s="28">
        <f>'Firm Background (2)'!$C$5</f>
        <v>44926</v>
      </c>
      <c r="D29" s="28">
        <f>'Firm Background (2)'!$D$5</f>
        <v>44561</v>
      </c>
      <c r="E29" s="28">
        <f>'Firm Background (2)'!$E$5</f>
        <v>44196</v>
      </c>
      <c r="F29" s="28">
        <f>'Firm Background (2)'!$F$5</f>
        <v>43830</v>
      </c>
      <c r="G29" s="28">
        <f>'Firm Background (2)'!$G$5</f>
        <v>43465</v>
      </c>
      <c r="H29" s="28">
        <f>'Firm Background (2)'!$H$5</f>
        <v>43100</v>
      </c>
      <c r="I29" s="28">
        <f>'Firm Background (2)'!$I$5</f>
        <v>42735</v>
      </c>
      <c r="J29" s="28">
        <f>'Firm Background (2)'!$J$5</f>
        <v>42369</v>
      </c>
    </row>
    <row r="30" spans="1:10" ht="18" customHeight="1" x14ac:dyDescent="0.2">
      <c r="A30" s="12" t="s">
        <v>80</v>
      </c>
      <c r="B30" s="64"/>
      <c r="C30" s="64"/>
      <c r="D30" s="64"/>
      <c r="E30" s="64"/>
      <c r="F30" s="64"/>
      <c r="G30" s="64"/>
      <c r="H30" s="64"/>
      <c r="I30" s="64"/>
      <c r="J30" s="64"/>
    </row>
    <row r="31" spans="1:10" ht="18" customHeight="1" x14ac:dyDescent="0.2">
      <c r="A31" s="12" t="s">
        <v>81</v>
      </c>
      <c r="B31" s="64"/>
      <c r="C31" s="64"/>
      <c r="D31" s="64"/>
      <c r="E31" s="64"/>
      <c r="F31" s="64"/>
      <c r="G31" s="64"/>
      <c r="H31" s="64"/>
      <c r="I31" s="64"/>
      <c r="J31" s="64"/>
    </row>
    <row r="32" spans="1:10" ht="18" customHeight="1" x14ac:dyDescent="0.2">
      <c r="A32" s="12" t="s">
        <v>82</v>
      </c>
      <c r="B32" s="64"/>
      <c r="C32" s="64"/>
      <c r="D32" s="64"/>
      <c r="E32" s="64"/>
      <c r="F32" s="64"/>
      <c r="G32" s="64"/>
      <c r="H32" s="64"/>
      <c r="I32" s="64"/>
      <c r="J32" s="64"/>
    </row>
    <row r="33" spans="1:13" ht="18" customHeight="1" x14ac:dyDescent="0.2">
      <c r="A33" s="12" t="s">
        <v>83</v>
      </c>
      <c r="B33" s="64"/>
      <c r="C33" s="64"/>
      <c r="D33" s="64"/>
      <c r="E33" s="64"/>
      <c r="F33" s="64"/>
      <c r="G33" s="64"/>
      <c r="H33" s="64"/>
      <c r="I33" s="64"/>
      <c r="J33" s="64"/>
    </row>
    <row r="34" spans="1:13" ht="18" customHeight="1" x14ac:dyDescent="0.2">
      <c r="A34" s="12" t="s">
        <v>84</v>
      </c>
      <c r="B34" s="64"/>
      <c r="C34" s="64"/>
      <c r="D34" s="64"/>
      <c r="E34" s="64"/>
      <c r="F34" s="64"/>
      <c r="G34" s="64"/>
      <c r="H34" s="64"/>
      <c r="I34" s="64"/>
      <c r="J34" s="64"/>
    </row>
    <row r="35" spans="1:13" ht="18" customHeight="1" x14ac:dyDescent="0.2">
      <c r="A35" s="12" t="s">
        <v>109</v>
      </c>
      <c r="B35" s="86"/>
      <c r="C35" s="86"/>
      <c r="D35" s="86"/>
      <c r="E35" s="86"/>
      <c r="F35" s="86"/>
      <c r="G35" s="86"/>
      <c r="H35" s="86"/>
      <c r="I35" s="86"/>
      <c r="J35" s="86"/>
    </row>
    <row r="36" spans="1:13" ht="18" customHeight="1" x14ac:dyDescent="0.2">
      <c r="A36" s="12" t="s">
        <v>110</v>
      </c>
      <c r="B36" s="86"/>
      <c r="C36" s="86"/>
      <c r="D36" s="86"/>
      <c r="E36" s="86"/>
      <c r="F36" s="86"/>
      <c r="G36" s="86"/>
      <c r="H36" s="86"/>
      <c r="I36" s="86"/>
      <c r="J36" s="86"/>
    </row>
    <row r="37" spans="1:13" ht="18" customHeight="1" x14ac:dyDescent="0.2">
      <c r="A37" s="12" t="s">
        <v>111</v>
      </c>
      <c r="B37" s="86"/>
      <c r="C37" s="86"/>
      <c r="D37" s="86"/>
      <c r="E37" s="86"/>
      <c r="F37" s="86"/>
      <c r="G37" s="86"/>
      <c r="H37" s="86"/>
      <c r="I37" s="86"/>
      <c r="J37" s="86"/>
    </row>
    <row r="38" spans="1:13" ht="18" customHeight="1" x14ac:dyDescent="0.2">
      <c r="A38" s="12" t="s">
        <v>112</v>
      </c>
      <c r="B38" s="86"/>
      <c r="C38" s="86"/>
      <c r="D38" s="86"/>
      <c r="E38" s="86"/>
      <c r="F38" s="86"/>
      <c r="G38" s="86"/>
      <c r="H38" s="86"/>
      <c r="I38" s="86"/>
      <c r="J38" s="86"/>
    </row>
    <row r="39" spans="1:13" ht="18" customHeight="1" x14ac:dyDescent="0.2">
      <c r="A39" s="8"/>
      <c r="B39" s="3"/>
      <c r="C39" s="3"/>
      <c r="D39" s="3"/>
      <c r="E39" s="3"/>
      <c r="F39" s="3"/>
      <c r="G39" s="3"/>
      <c r="H39" s="5"/>
      <c r="I39" s="5"/>
      <c r="J39" s="5"/>
    </row>
    <row r="40" spans="1:13" ht="18" customHeight="1" x14ac:dyDescent="0.2">
      <c r="A40" s="42" t="s">
        <v>78</v>
      </c>
      <c r="B40" s="28">
        <f>+B29</f>
        <v>45107</v>
      </c>
      <c r="C40" s="28">
        <f>+C29</f>
        <v>44926</v>
      </c>
      <c r="D40" s="28">
        <f t="shared" ref="D40:J40" si="0">+D29</f>
        <v>44561</v>
      </c>
      <c r="E40" s="28">
        <f t="shared" si="0"/>
        <v>44196</v>
      </c>
      <c r="F40" s="28">
        <f t="shared" si="0"/>
        <v>43830</v>
      </c>
      <c r="G40" s="28">
        <f t="shared" si="0"/>
        <v>43465</v>
      </c>
      <c r="H40" s="28">
        <f t="shared" si="0"/>
        <v>43100</v>
      </c>
      <c r="I40" s="28">
        <f t="shared" si="0"/>
        <v>42735</v>
      </c>
      <c r="J40" s="28">
        <f t="shared" si="0"/>
        <v>42369</v>
      </c>
    </row>
    <row r="41" spans="1:13" ht="18" customHeight="1" x14ac:dyDescent="0.2">
      <c r="A41" s="10" t="s">
        <v>85</v>
      </c>
      <c r="B41" s="85"/>
      <c r="C41" s="85"/>
      <c r="D41" s="85"/>
      <c r="E41" s="85"/>
      <c r="F41" s="85"/>
      <c r="G41" s="85"/>
      <c r="H41" s="85"/>
      <c r="I41" s="85"/>
      <c r="J41" s="85"/>
    </row>
    <row r="42" spans="1:13" ht="18" customHeight="1" x14ac:dyDescent="0.2">
      <c r="A42" s="10" t="s">
        <v>86</v>
      </c>
      <c r="B42" s="85"/>
      <c r="C42" s="85"/>
      <c r="D42" s="85"/>
      <c r="E42" s="85"/>
      <c r="F42" s="85"/>
      <c r="G42" s="85"/>
      <c r="H42" s="85"/>
      <c r="I42" s="85"/>
      <c r="J42" s="85"/>
    </row>
    <row r="43" spans="1:13" ht="18" customHeight="1" x14ac:dyDescent="0.2">
      <c r="A43" s="10" t="s">
        <v>87</v>
      </c>
      <c r="B43" s="85"/>
      <c r="C43" s="85"/>
      <c r="D43" s="85"/>
      <c r="E43" s="85"/>
      <c r="F43" s="85"/>
      <c r="G43" s="85"/>
      <c r="H43" s="85"/>
      <c r="I43" s="85"/>
      <c r="J43" s="85"/>
    </row>
    <row r="44" spans="1:13" ht="18" customHeight="1" x14ac:dyDescent="0.2">
      <c r="A44" s="10" t="s">
        <v>88</v>
      </c>
      <c r="B44" s="85"/>
      <c r="C44" s="85"/>
      <c r="D44" s="85"/>
      <c r="E44" s="85"/>
      <c r="F44" s="85"/>
      <c r="G44" s="85"/>
      <c r="H44" s="85"/>
      <c r="I44" s="85"/>
      <c r="J44" s="85"/>
    </row>
    <row r="45" spans="1:13" ht="18" customHeight="1" x14ac:dyDescent="0.2">
      <c r="A45" s="10" t="s">
        <v>89</v>
      </c>
      <c r="B45" s="85"/>
      <c r="C45" s="85"/>
      <c r="D45" s="85"/>
      <c r="E45" s="85"/>
      <c r="F45" s="85"/>
      <c r="G45" s="85"/>
      <c r="H45" s="85"/>
      <c r="I45" s="85"/>
      <c r="J45" s="85"/>
    </row>
    <row r="46" spans="1:13" ht="18" customHeight="1" x14ac:dyDescent="0.2">
      <c r="A46" s="10" t="s">
        <v>167</v>
      </c>
      <c r="B46" s="85"/>
      <c r="C46" s="85"/>
      <c r="D46" s="85"/>
      <c r="E46" s="85"/>
      <c r="F46" s="85"/>
      <c r="G46" s="85"/>
      <c r="H46" s="85"/>
      <c r="I46" s="85"/>
      <c r="J46" s="85"/>
    </row>
    <row r="47" spans="1:13" ht="18" customHeight="1" x14ac:dyDescent="0.2">
      <c r="A47" s="10" t="s">
        <v>22</v>
      </c>
      <c r="B47" s="35">
        <f>SUM(B41:B46)</f>
        <v>0</v>
      </c>
      <c r="C47" s="35">
        <f t="shared" ref="C47:J47" si="1">SUM(C41:C46)</f>
        <v>0</v>
      </c>
      <c r="D47" s="35">
        <f t="shared" si="1"/>
        <v>0</v>
      </c>
      <c r="E47" s="35">
        <f t="shared" si="1"/>
        <v>0</v>
      </c>
      <c r="F47" s="35">
        <f t="shared" si="1"/>
        <v>0</v>
      </c>
      <c r="G47" s="35">
        <f t="shared" si="1"/>
        <v>0</v>
      </c>
      <c r="H47" s="35">
        <f t="shared" si="1"/>
        <v>0</v>
      </c>
      <c r="I47" s="35">
        <f t="shared" si="1"/>
        <v>0</v>
      </c>
      <c r="J47" s="35">
        <f t="shared" si="1"/>
        <v>0</v>
      </c>
    </row>
    <row r="48" spans="1:13" ht="18" customHeight="1" x14ac:dyDescent="0.2">
      <c r="A48" s="8"/>
      <c r="B48" s="8"/>
      <c r="C48" s="8"/>
      <c r="D48" s="8"/>
      <c r="E48" s="8"/>
      <c r="F48" s="8"/>
      <c r="G48" s="8"/>
      <c r="H48" s="8"/>
      <c r="I48" s="8"/>
      <c r="J48" s="8"/>
      <c r="K48" s="8"/>
      <c r="L48" s="8"/>
      <c r="M48" s="8"/>
    </row>
    <row r="49" spans="1:10" ht="18" customHeight="1" x14ac:dyDescent="0.2">
      <c r="A49" s="42" t="s">
        <v>57</v>
      </c>
      <c r="B49" s="28" t="s">
        <v>48</v>
      </c>
      <c r="C49" s="180" t="s">
        <v>58</v>
      </c>
      <c r="D49" s="181"/>
      <c r="E49" s="3"/>
      <c r="F49" s="194" t="s">
        <v>59</v>
      </c>
      <c r="G49" s="195"/>
      <c r="H49" s="180" t="s">
        <v>58</v>
      </c>
      <c r="I49" s="181"/>
      <c r="J49" s="5"/>
    </row>
    <row r="50" spans="1:10" ht="18" customHeight="1" x14ac:dyDescent="0.2">
      <c r="A50" s="10" t="s">
        <v>103</v>
      </c>
      <c r="B50" s="9"/>
      <c r="C50" s="182"/>
      <c r="D50" s="183"/>
      <c r="E50" s="3"/>
      <c r="F50" s="182"/>
      <c r="G50" s="183"/>
      <c r="H50" s="182"/>
      <c r="I50" s="183"/>
      <c r="J50" s="5"/>
    </row>
    <row r="51" spans="1:10" ht="18" customHeight="1" x14ac:dyDescent="0.2">
      <c r="A51" s="10" t="s">
        <v>104</v>
      </c>
      <c r="B51" s="9"/>
      <c r="C51" s="182"/>
      <c r="D51" s="183"/>
      <c r="E51" s="3"/>
      <c r="F51" s="182"/>
      <c r="G51" s="183"/>
      <c r="H51" s="182"/>
      <c r="I51" s="183"/>
      <c r="J51" s="5"/>
    </row>
    <row r="52" spans="1:10" ht="18" customHeight="1" x14ac:dyDescent="0.2">
      <c r="A52" s="10" t="s">
        <v>105</v>
      </c>
      <c r="B52" s="9"/>
      <c r="C52" s="182"/>
      <c r="D52" s="183"/>
      <c r="E52" s="3"/>
      <c r="F52" s="182"/>
      <c r="G52" s="183"/>
      <c r="H52" s="182"/>
      <c r="I52" s="183"/>
      <c r="J52" s="5"/>
    </row>
    <row r="53" spans="1:10" ht="18" customHeight="1" x14ac:dyDescent="0.2">
      <c r="A53" s="10" t="s">
        <v>106</v>
      </c>
      <c r="B53" s="9"/>
      <c r="C53" s="182"/>
      <c r="D53" s="183"/>
      <c r="E53" s="3"/>
      <c r="F53" s="182"/>
      <c r="G53" s="183"/>
      <c r="H53" s="182"/>
      <c r="I53" s="183"/>
      <c r="J53" s="5"/>
    </row>
    <row r="54" spans="1:10" ht="18" customHeight="1" x14ac:dyDescent="0.2">
      <c r="A54" s="21" t="s">
        <v>107</v>
      </c>
      <c r="B54" s="9"/>
      <c r="C54" s="182"/>
      <c r="D54" s="183"/>
      <c r="E54" s="3"/>
      <c r="F54" s="182"/>
      <c r="G54" s="183"/>
      <c r="H54" s="182"/>
      <c r="I54" s="183"/>
      <c r="J54" s="5"/>
    </row>
    <row r="55" spans="1:10" ht="18" customHeight="1" x14ac:dyDescent="0.2">
      <c r="A55" s="3"/>
      <c r="B55" s="3"/>
      <c r="C55" s="3"/>
      <c r="D55" s="3"/>
      <c r="E55" s="3"/>
      <c r="F55" s="3"/>
      <c r="G55" s="3"/>
      <c r="H55" s="5"/>
      <c r="I55" s="5"/>
      <c r="J55" s="5"/>
    </row>
    <row r="56" spans="1:10" ht="18" customHeight="1" x14ac:dyDescent="0.2">
      <c r="A56" s="13" t="s">
        <v>10</v>
      </c>
      <c r="B56" s="54"/>
      <c r="C56" s="54"/>
      <c r="D56" s="54"/>
      <c r="E56" s="54"/>
      <c r="F56" s="54"/>
      <c r="G56" s="3"/>
      <c r="H56" s="5"/>
      <c r="I56" s="5"/>
      <c r="J56" s="5"/>
    </row>
    <row r="57" spans="1:10" s="17" customFormat="1" ht="18" customHeight="1" x14ac:dyDescent="0.2">
      <c r="A57" s="146"/>
      <c r="B57" s="147"/>
      <c r="C57" s="147"/>
      <c r="D57" s="147"/>
      <c r="E57" s="147"/>
      <c r="F57" s="148"/>
      <c r="G57" s="57"/>
      <c r="H57" s="57"/>
      <c r="I57" s="57"/>
      <c r="J57" s="57"/>
    </row>
    <row r="58" spans="1:10" s="17" customFormat="1" ht="18" customHeight="1" x14ac:dyDescent="0.2">
      <c r="A58" s="149"/>
      <c r="B58" s="150"/>
      <c r="C58" s="150"/>
      <c r="D58" s="150"/>
      <c r="E58" s="150"/>
      <c r="F58" s="151"/>
      <c r="G58" s="57"/>
      <c r="H58" s="57"/>
      <c r="I58" s="57"/>
      <c r="J58" s="57"/>
    </row>
    <row r="59" spans="1:10" s="17" customFormat="1" ht="18" customHeight="1" x14ac:dyDescent="0.2">
      <c r="A59" s="149"/>
      <c r="B59" s="150"/>
      <c r="C59" s="150"/>
      <c r="D59" s="150"/>
      <c r="E59" s="150"/>
      <c r="F59" s="151"/>
      <c r="G59" s="57"/>
      <c r="H59" s="57"/>
      <c r="I59" s="57"/>
      <c r="J59" s="57"/>
    </row>
    <row r="60" spans="1:10" s="17" customFormat="1" ht="18" customHeight="1" x14ac:dyDescent="0.2">
      <c r="A60" s="149"/>
      <c r="B60" s="150"/>
      <c r="C60" s="150"/>
      <c r="D60" s="150"/>
      <c r="E60" s="150"/>
      <c r="F60" s="151"/>
      <c r="G60" s="57"/>
      <c r="H60" s="57"/>
      <c r="I60" s="57"/>
      <c r="J60" s="57"/>
    </row>
    <row r="61" spans="1:10" s="17" customFormat="1" ht="18" customHeight="1" x14ac:dyDescent="0.2">
      <c r="A61" s="149"/>
      <c r="B61" s="150"/>
      <c r="C61" s="150"/>
      <c r="D61" s="150"/>
      <c r="E61" s="150"/>
      <c r="F61" s="151"/>
      <c r="G61" s="57"/>
      <c r="H61" s="57"/>
      <c r="I61" s="57"/>
      <c r="J61" s="57"/>
    </row>
    <row r="62" spans="1:10" s="17" customFormat="1" ht="18" customHeight="1" x14ac:dyDescent="0.2">
      <c r="A62" s="149"/>
      <c r="B62" s="150"/>
      <c r="C62" s="150"/>
      <c r="D62" s="150"/>
      <c r="E62" s="150"/>
      <c r="F62" s="151"/>
      <c r="G62" s="57"/>
      <c r="H62" s="57"/>
      <c r="I62" s="57"/>
      <c r="J62" s="57"/>
    </row>
    <row r="63" spans="1:10" s="17" customFormat="1" ht="18" customHeight="1" x14ac:dyDescent="0.2">
      <c r="A63" s="149"/>
      <c r="B63" s="150"/>
      <c r="C63" s="150"/>
      <c r="D63" s="150"/>
      <c r="E63" s="150"/>
      <c r="F63" s="151"/>
      <c r="G63" s="57"/>
      <c r="H63" s="57"/>
      <c r="I63" s="57"/>
      <c r="J63" s="57"/>
    </row>
    <row r="64" spans="1:10" ht="18" customHeight="1" x14ac:dyDescent="0.2">
      <c r="A64" s="149"/>
      <c r="B64" s="150"/>
      <c r="C64" s="150"/>
      <c r="D64" s="150"/>
      <c r="E64" s="150"/>
      <c r="F64" s="151"/>
      <c r="G64" s="5"/>
      <c r="H64" s="5"/>
      <c r="I64" s="5"/>
      <c r="J64" s="5"/>
    </row>
    <row r="65" spans="1:10" ht="18" customHeight="1" x14ac:dyDescent="0.2">
      <c r="A65" s="149"/>
      <c r="B65" s="150"/>
      <c r="C65" s="150"/>
      <c r="D65" s="150"/>
      <c r="E65" s="150"/>
      <c r="F65" s="151"/>
      <c r="G65" s="5"/>
      <c r="H65" s="5"/>
      <c r="I65" s="5"/>
      <c r="J65" s="5"/>
    </row>
    <row r="66" spans="1:10" ht="18" customHeight="1" x14ac:dyDescent="0.2">
      <c r="A66" s="149"/>
      <c r="B66" s="150"/>
      <c r="C66" s="150"/>
      <c r="D66" s="150"/>
      <c r="E66" s="150"/>
      <c r="F66" s="151"/>
      <c r="G66" s="5"/>
      <c r="H66" s="5"/>
      <c r="I66" s="5"/>
      <c r="J66" s="5"/>
    </row>
    <row r="67" spans="1:10" ht="18" customHeight="1" x14ac:dyDescent="0.2">
      <c r="A67" s="149"/>
      <c r="B67" s="150"/>
      <c r="C67" s="150"/>
      <c r="D67" s="150"/>
      <c r="E67" s="150"/>
      <c r="F67" s="151"/>
      <c r="G67" s="5"/>
      <c r="H67" s="5"/>
      <c r="I67" s="5"/>
      <c r="J67" s="5"/>
    </row>
    <row r="68" spans="1:10" ht="18" customHeight="1" x14ac:dyDescent="0.2">
      <c r="A68" s="152"/>
      <c r="B68" s="153"/>
      <c r="C68" s="153"/>
      <c r="D68" s="153"/>
      <c r="E68" s="153"/>
      <c r="F68" s="154"/>
      <c r="G68" s="5"/>
      <c r="H68" s="5"/>
      <c r="I68" s="5"/>
      <c r="J68" s="5"/>
    </row>
  </sheetData>
  <mergeCells count="31">
    <mergeCell ref="B5:D5"/>
    <mergeCell ref="C11:C12"/>
    <mergeCell ref="D11:D12"/>
    <mergeCell ref="H54:I54"/>
    <mergeCell ref="B6:D6"/>
    <mergeCell ref="H49:I49"/>
    <mergeCell ref="H50:I50"/>
    <mergeCell ref="H51:I51"/>
    <mergeCell ref="H52:I52"/>
    <mergeCell ref="H53:I53"/>
    <mergeCell ref="C54:D54"/>
    <mergeCell ref="F49:G49"/>
    <mergeCell ref="F50:G50"/>
    <mergeCell ref="F51:G51"/>
    <mergeCell ref="F52:G52"/>
    <mergeCell ref="F53:G53"/>
    <mergeCell ref="A57:F68"/>
    <mergeCell ref="A11:A12"/>
    <mergeCell ref="B11:B12"/>
    <mergeCell ref="F11:J12"/>
    <mergeCell ref="F13:J13"/>
    <mergeCell ref="F14:J14"/>
    <mergeCell ref="F15:J15"/>
    <mergeCell ref="E11:E12"/>
    <mergeCell ref="C49:D49"/>
    <mergeCell ref="C50:D50"/>
    <mergeCell ref="C51:D51"/>
    <mergeCell ref="C52:D52"/>
    <mergeCell ref="C53:D53"/>
    <mergeCell ref="F54:G54"/>
    <mergeCell ref="B16:J16"/>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8"/>
  <sheetViews>
    <sheetView workbookViewId="0">
      <selection activeCell="B5" sqref="B5"/>
    </sheetView>
  </sheetViews>
  <sheetFormatPr defaultColWidth="9.140625" defaultRowHeight="18" customHeight="1" x14ac:dyDescent="0.2"/>
  <cols>
    <col min="1" max="1" width="41.5703125" style="1" customWidth="1"/>
    <col min="2" max="10" width="18.5703125" style="1" customWidth="1"/>
    <col min="11" max="16384" width="9.140625" style="1"/>
  </cols>
  <sheetData>
    <row r="1" spans="1:6" ht="18" customHeight="1" x14ac:dyDescent="0.2">
      <c r="A1" s="55" t="s">
        <v>28</v>
      </c>
    </row>
    <row r="2" spans="1:6" ht="18" customHeight="1" x14ac:dyDescent="0.2">
      <c r="A2" s="8" t="s">
        <v>27</v>
      </c>
    </row>
    <row r="4" spans="1:6" ht="18" customHeight="1" x14ac:dyDescent="0.2">
      <c r="A4" s="32" t="s">
        <v>49</v>
      </c>
      <c r="B4" s="33" t="s">
        <v>48</v>
      </c>
      <c r="C4" s="31" t="s">
        <v>93</v>
      </c>
      <c r="D4" s="26"/>
      <c r="E4" s="26"/>
      <c r="F4" s="26"/>
    </row>
    <row r="5" spans="1:6" ht="18" customHeight="1" x14ac:dyDescent="0.2">
      <c r="A5" s="12" t="s">
        <v>65</v>
      </c>
      <c r="B5" s="30"/>
      <c r="C5" s="45"/>
      <c r="D5" s="26"/>
      <c r="E5" s="26"/>
      <c r="F5" s="26"/>
    </row>
    <row r="6" spans="1:6" ht="18" customHeight="1" x14ac:dyDescent="0.2">
      <c r="A6" s="12" t="s">
        <v>66</v>
      </c>
      <c r="B6" s="30"/>
      <c r="C6" s="45"/>
      <c r="D6" s="26"/>
      <c r="E6" s="26"/>
      <c r="F6" s="26"/>
    </row>
    <row r="7" spans="1:6" ht="18" customHeight="1" x14ac:dyDescent="0.2">
      <c r="A7" s="12" t="s">
        <v>67</v>
      </c>
      <c r="B7" s="30"/>
      <c r="C7" s="45"/>
      <c r="D7" s="26"/>
      <c r="E7" s="26"/>
      <c r="F7" s="26"/>
    </row>
    <row r="8" spans="1:6" ht="18" customHeight="1" x14ac:dyDescent="0.2">
      <c r="A8" s="12" t="s">
        <v>68</v>
      </c>
      <c r="B8" s="30"/>
      <c r="C8" s="45"/>
      <c r="D8" s="26"/>
      <c r="E8" s="26"/>
      <c r="F8" s="26"/>
    </row>
    <row r="9" spans="1:6" ht="18" customHeight="1" x14ac:dyDescent="0.2">
      <c r="A9" s="12" t="s">
        <v>69</v>
      </c>
      <c r="B9" s="30"/>
      <c r="C9" s="45"/>
      <c r="D9" s="26"/>
      <c r="E9" s="26"/>
      <c r="F9" s="26"/>
    </row>
    <row r="10" spans="1:6" ht="18" customHeight="1" x14ac:dyDescent="0.2">
      <c r="A10" s="12" t="s">
        <v>70</v>
      </c>
      <c r="B10" s="30"/>
      <c r="C10" s="45"/>
      <c r="D10" s="26"/>
      <c r="E10" s="26"/>
      <c r="F10" s="26"/>
    </row>
    <row r="11" spans="1:6" ht="18" customHeight="1" x14ac:dyDescent="0.2">
      <c r="A11" s="12" t="s">
        <v>71</v>
      </c>
      <c r="B11" s="30"/>
      <c r="C11" s="45"/>
      <c r="D11" s="26"/>
      <c r="E11" s="26"/>
      <c r="F11" s="26"/>
    </row>
    <row r="12" spans="1:6" ht="18" customHeight="1" x14ac:dyDescent="0.2">
      <c r="A12" s="12" t="s">
        <v>72</v>
      </c>
      <c r="B12" s="30"/>
      <c r="C12" s="45"/>
      <c r="D12" s="26"/>
      <c r="E12" s="26"/>
      <c r="F12" s="26"/>
    </row>
    <row r="13" spans="1:6" ht="18" customHeight="1" x14ac:dyDescent="0.2">
      <c r="A13" s="40"/>
      <c r="B13" s="5"/>
      <c r="C13" s="87">
        <f>SUM(C5:C12)</f>
        <v>0</v>
      </c>
      <c r="D13" s="26"/>
      <c r="E13" s="26"/>
      <c r="F13" s="26"/>
    </row>
    <row r="14" spans="1:6" ht="18" customHeight="1" x14ac:dyDescent="0.2">
      <c r="A14" s="40"/>
      <c r="B14" s="5"/>
      <c r="C14" s="5"/>
      <c r="D14" s="26"/>
      <c r="E14" s="26"/>
      <c r="F14" s="26"/>
    </row>
    <row r="15" spans="1:6" ht="18" customHeight="1" x14ac:dyDescent="0.2">
      <c r="A15" s="32" t="s">
        <v>50</v>
      </c>
      <c r="B15" s="33" t="s">
        <v>48</v>
      </c>
      <c r="C15" s="31" t="s">
        <v>93</v>
      </c>
      <c r="D15" s="26"/>
      <c r="E15" s="26"/>
      <c r="F15" s="26"/>
    </row>
    <row r="16" spans="1:6" ht="18" customHeight="1" x14ac:dyDescent="0.2">
      <c r="A16" s="12" t="s">
        <v>73</v>
      </c>
      <c r="B16" s="30"/>
      <c r="C16" s="45"/>
      <c r="D16" s="26"/>
      <c r="E16" s="26"/>
      <c r="F16" s="26"/>
    </row>
    <row r="17" spans="1:8" ht="18" customHeight="1" x14ac:dyDescent="0.2">
      <c r="A17" s="12" t="s">
        <v>74</v>
      </c>
      <c r="B17" s="30"/>
      <c r="C17" s="45"/>
      <c r="D17" s="26"/>
      <c r="E17" s="26"/>
      <c r="F17" s="26"/>
    </row>
    <row r="18" spans="1:8" ht="18" customHeight="1" x14ac:dyDescent="0.2">
      <c r="A18" s="12" t="s">
        <v>75</v>
      </c>
      <c r="B18" s="30"/>
      <c r="C18" s="45"/>
      <c r="D18" s="26"/>
      <c r="E18" s="26"/>
      <c r="F18" s="26"/>
    </row>
    <row r="19" spans="1:8" ht="18" customHeight="1" x14ac:dyDescent="0.2">
      <c r="A19" s="12" t="s">
        <v>76</v>
      </c>
      <c r="B19" s="30"/>
      <c r="C19" s="45"/>
      <c r="D19" s="26"/>
      <c r="E19" s="26"/>
      <c r="F19" s="26"/>
    </row>
    <row r="20" spans="1:8" ht="18" customHeight="1" x14ac:dyDescent="0.2">
      <c r="A20" s="40"/>
      <c r="B20" s="5"/>
      <c r="C20" s="87">
        <f>SUM(C16:C19)</f>
        <v>0</v>
      </c>
      <c r="D20" s="26"/>
      <c r="E20" s="26"/>
      <c r="F20" s="26"/>
    </row>
    <row r="21" spans="1:8" ht="18" customHeight="1" x14ac:dyDescent="0.2">
      <c r="A21" s="40"/>
      <c r="B21" s="5"/>
      <c r="C21" s="5"/>
      <c r="D21" s="5"/>
      <c r="E21" s="5"/>
      <c r="F21" s="5"/>
    </row>
    <row r="22" spans="1:8" ht="18" customHeight="1" x14ac:dyDescent="0.2">
      <c r="A22" s="32" t="s">
        <v>94</v>
      </c>
      <c r="B22" s="33" t="s">
        <v>93</v>
      </c>
      <c r="C22" s="5"/>
      <c r="D22" s="5"/>
      <c r="E22" s="5"/>
      <c r="F22" s="5"/>
    </row>
    <row r="23" spans="1:8" ht="18" customHeight="1" x14ac:dyDescent="0.2">
      <c r="A23" s="12" t="s">
        <v>92</v>
      </c>
      <c r="B23" s="88"/>
      <c r="C23" s="5"/>
      <c r="D23" s="5"/>
      <c r="E23" s="5"/>
      <c r="F23" s="5"/>
    </row>
    <row r="24" spans="1:8" ht="18" customHeight="1" x14ac:dyDescent="0.2">
      <c r="A24" s="12" t="s">
        <v>91</v>
      </c>
      <c r="B24" s="88"/>
      <c r="C24" s="5"/>
      <c r="D24" s="5"/>
      <c r="E24" s="5"/>
      <c r="F24" s="5"/>
    </row>
    <row r="25" spans="1:8" ht="18" customHeight="1" x14ac:dyDescent="0.2">
      <c r="A25" s="12" t="s">
        <v>90</v>
      </c>
      <c r="B25" s="88"/>
      <c r="C25" s="5"/>
      <c r="D25" s="5"/>
      <c r="E25" s="5"/>
      <c r="F25" s="5"/>
    </row>
    <row r="26" spans="1:8" ht="18" customHeight="1" x14ac:dyDescent="0.2">
      <c r="A26" s="12" t="s">
        <v>189</v>
      </c>
      <c r="B26" s="88"/>
      <c r="C26" s="5"/>
      <c r="D26" s="5"/>
      <c r="E26" s="5"/>
      <c r="F26" s="5"/>
    </row>
    <row r="27" spans="1:8" ht="18" customHeight="1" x14ac:dyDescent="0.2">
      <c r="A27" s="12" t="s">
        <v>168</v>
      </c>
      <c r="B27" s="88"/>
      <c r="C27" s="5"/>
      <c r="D27" s="5"/>
      <c r="E27" s="5"/>
      <c r="F27" s="5"/>
    </row>
    <row r="28" spans="1:8" ht="18" customHeight="1" x14ac:dyDescent="0.2">
      <c r="A28" s="40"/>
      <c r="B28" s="87">
        <f>SUM(B23:B27)</f>
        <v>0</v>
      </c>
      <c r="C28" s="5"/>
      <c r="D28" s="5"/>
      <c r="E28" s="5"/>
      <c r="F28" s="5"/>
    </row>
    <row r="29" spans="1:8" ht="18" customHeight="1" x14ac:dyDescent="0.2">
      <c r="A29" s="40"/>
      <c r="B29" s="5"/>
      <c r="C29" s="5"/>
      <c r="D29" s="5"/>
      <c r="E29" s="5"/>
      <c r="F29" s="5"/>
    </row>
    <row r="30" spans="1:8" ht="18" customHeight="1" x14ac:dyDescent="0.2">
      <c r="A30" s="13" t="s">
        <v>10</v>
      </c>
      <c r="B30" s="54"/>
      <c r="C30" s="54"/>
      <c r="D30" s="54"/>
      <c r="E30" s="54"/>
      <c r="F30" s="54"/>
      <c r="G30" s="4"/>
    </row>
    <row r="31" spans="1:8" ht="18" customHeight="1" x14ac:dyDescent="0.2">
      <c r="A31" s="146"/>
      <c r="B31" s="147"/>
      <c r="C31" s="147"/>
      <c r="D31" s="147"/>
      <c r="E31" s="147"/>
      <c r="F31" s="148"/>
      <c r="G31" s="17"/>
      <c r="H31" s="17"/>
    </row>
    <row r="32" spans="1:8" ht="18" customHeight="1" x14ac:dyDescent="0.2">
      <c r="A32" s="149"/>
      <c r="B32" s="150"/>
      <c r="C32" s="150"/>
      <c r="D32" s="150"/>
      <c r="E32" s="150"/>
      <c r="F32" s="151"/>
      <c r="G32" s="17"/>
      <c r="H32" s="17"/>
    </row>
    <row r="33" spans="1:8" ht="18" customHeight="1" x14ac:dyDescent="0.2">
      <c r="A33" s="149"/>
      <c r="B33" s="150"/>
      <c r="C33" s="150"/>
      <c r="D33" s="150"/>
      <c r="E33" s="150"/>
      <c r="F33" s="151"/>
      <c r="G33" s="17"/>
      <c r="H33" s="17"/>
    </row>
    <row r="34" spans="1:8" ht="18" customHeight="1" x14ac:dyDescent="0.2">
      <c r="A34" s="149"/>
      <c r="B34" s="150"/>
      <c r="C34" s="150"/>
      <c r="D34" s="150"/>
      <c r="E34" s="150"/>
      <c r="F34" s="151"/>
      <c r="G34" s="17"/>
      <c r="H34" s="17"/>
    </row>
    <row r="35" spans="1:8" ht="18" customHeight="1" x14ac:dyDescent="0.2">
      <c r="A35" s="149"/>
      <c r="B35" s="150"/>
      <c r="C35" s="150"/>
      <c r="D35" s="150"/>
      <c r="E35" s="150"/>
      <c r="F35" s="151"/>
      <c r="G35" s="17"/>
      <c r="H35" s="17"/>
    </row>
    <row r="36" spans="1:8" ht="18" customHeight="1" x14ac:dyDescent="0.2">
      <c r="A36" s="149"/>
      <c r="B36" s="150"/>
      <c r="C36" s="150"/>
      <c r="D36" s="150"/>
      <c r="E36" s="150"/>
      <c r="F36" s="151"/>
      <c r="G36" s="17"/>
      <c r="H36" s="17"/>
    </row>
    <row r="37" spans="1:8" ht="18" customHeight="1" x14ac:dyDescent="0.2">
      <c r="A37" s="149"/>
      <c r="B37" s="150"/>
      <c r="C37" s="150"/>
      <c r="D37" s="150"/>
      <c r="E37" s="150"/>
      <c r="F37" s="151"/>
      <c r="G37" s="17"/>
      <c r="H37" s="17"/>
    </row>
    <row r="38" spans="1:8" ht="18" customHeight="1" x14ac:dyDescent="0.2">
      <c r="A38" s="149"/>
      <c r="B38" s="150"/>
      <c r="C38" s="150"/>
      <c r="D38" s="150"/>
      <c r="E38" s="150"/>
      <c r="F38" s="151"/>
      <c r="G38" s="17"/>
      <c r="H38" s="17"/>
    </row>
    <row r="39" spans="1:8" ht="18" customHeight="1" x14ac:dyDescent="0.2">
      <c r="A39" s="149"/>
      <c r="B39" s="150"/>
      <c r="C39" s="150"/>
      <c r="D39" s="150"/>
      <c r="E39" s="150"/>
      <c r="F39" s="151"/>
    </row>
    <row r="40" spans="1:8" ht="18" customHeight="1" x14ac:dyDescent="0.2">
      <c r="A40" s="149"/>
      <c r="B40" s="150"/>
      <c r="C40" s="150"/>
      <c r="D40" s="150"/>
      <c r="E40" s="150"/>
      <c r="F40" s="151"/>
    </row>
    <row r="41" spans="1:8" s="17" customFormat="1" ht="18" customHeight="1" x14ac:dyDescent="0.2">
      <c r="A41" s="149"/>
      <c r="B41" s="150"/>
      <c r="C41" s="150"/>
      <c r="D41" s="150"/>
      <c r="E41" s="150"/>
      <c r="F41" s="151"/>
      <c r="G41" s="1"/>
      <c r="H41" s="1"/>
    </row>
    <row r="42" spans="1:8" s="17" customFormat="1" ht="18" customHeight="1" x14ac:dyDescent="0.2">
      <c r="A42" s="152"/>
      <c r="B42" s="153"/>
      <c r="C42" s="153"/>
      <c r="D42" s="153"/>
      <c r="E42" s="153"/>
      <c r="F42" s="154"/>
      <c r="G42" s="1"/>
      <c r="H42" s="1"/>
    </row>
    <row r="43" spans="1:8" s="17" customFormat="1" ht="18" customHeight="1" x14ac:dyDescent="0.2">
      <c r="A43" s="1"/>
      <c r="B43" s="1"/>
      <c r="C43" s="1"/>
      <c r="D43" s="1"/>
      <c r="E43" s="1"/>
      <c r="F43" s="1"/>
      <c r="G43" s="1"/>
      <c r="H43" s="1"/>
    </row>
    <row r="44" spans="1:8" s="17" customFormat="1" ht="18" customHeight="1" x14ac:dyDescent="0.2">
      <c r="A44" s="1"/>
      <c r="B44" s="1"/>
      <c r="C44" s="1"/>
      <c r="D44" s="1"/>
      <c r="E44" s="1"/>
      <c r="F44" s="1"/>
      <c r="G44" s="1"/>
      <c r="H44" s="1"/>
    </row>
    <row r="45" spans="1:8" s="17" customFormat="1" ht="18" customHeight="1" x14ac:dyDescent="0.2">
      <c r="A45" s="1"/>
      <c r="B45" s="1"/>
      <c r="C45" s="1"/>
      <c r="D45" s="1"/>
      <c r="E45" s="1"/>
      <c r="F45" s="1"/>
      <c r="G45" s="1"/>
      <c r="H45" s="1"/>
    </row>
    <row r="46" spans="1:8" s="17" customFormat="1" ht="18" customHeight="1" x14ac:dyDescent="0.2">
      <c r="A46" s="1"/>
      <c r="B46" s="1"/>
      <c r="C46" s="1"/>
      <c r="D46" s="1"/>
      <c r="E46" s="1"/>
      <c r="F46" s="1"/>
      <c r="G46" s="1"/>
      <c r="H46" s="1"/>
    </row>
    <row r="47" spans="1:8" s="17" customFormat="1" ht="18" customHeight="1" x14ac:dyDescent="0.2">
      <c r="A47" s="1"/>
      <c r="B47" s="1"/>
      <c r="C47" s="1"/>
      <c r="D47" s="1"/>
      <c r="E47" s="1"/>
      <c r="F47" s="1"/>
      <c r="G47" s="1"/>
      <c r="H47" s="1"/>
    </row>
    <row r="48" spans="1:8" s="17" customFormat="1" ht="18" customHeight="1" x14ac:dyDescent="0.2">
      <c r="A48" s="1"/>
      <c r="B48" s="1"/>
      <c r="C48" s="1"/>
      <c r="D48" s="1"/>
      <c r="E48" s="1"/>
      <c r="F48" s="1"/>
      <c r="G48" s="1"/>
      <c r="H48" s="1"/>
    </row>
  </sheetData>
  <mergeCells count="1">
    <mergeCell ref="A31:F42"/>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8"/>
  <sheetViews>
    <sheetView showGridLines="0" workbookViewId="0">
      <selection sqref="A1:A1048576"/>
    </sheetView>
  </sheetViews>
  <sheetFormatPr defaultColWidth="9.140625" defaultRowHeight="12.75" x14ac:dyDescent="0.2"/>
  <cols>
    <col min="1" max="1" width="50.5703125" customWidth="1"/>
    <col min="2" max="10" width="20.7109375" customWidth="1"/>
    <col min="11" max="30" width="15.5703125" customWidth="1"/>
  </cols>
  <sheetData>
    <row r="1" spans="1:30" s="1" customFormat="1" ht="18" customHeight="1" x14ac:dyDescent="0.2">
      <c r="A1" s="55" t="s">
        <v>28</v>
      </c>
      <c r="B1" s="5"/>
      <c r="C1" s="5"/>
      <c r="D1" s="5"/>
      <c r="E1" s="5"/>
      <c r="F1" s="5"/>
      <c r="G1" s="5"/>
      <c r="H1" s="5"/>
      <c r="I1" s="5"/>
      <c r="J1" s="5"/>
      <c r="K1" s="5"/>
    </row>
    <row r="2" spans="1:30" s="1" customFormat="1" ht="18" customHeight="1" x14ac:dyDescent="0.2">
      <c r="A2" s="8" t="s">
        <v>27</v>
      </c>
      <c r="B2" s="5"/>
      <c r="C2" s="5"/>
      <c r="D2" s="5"/>
      <c r="E2" s="5"/>
      <c r="F2" s="5"/>
      <c r="G2" s="5"/>
      <c r="H2" s="5"/>
      <c r="I2" s="5"/>
      <c r="J2" s="5"/>
      <c r="K2" s="5"/>
    </row>
    <row r="3" spans="1:30" ht="18" customHeight="1" x14ac:dyDescent="0.2">
      <c r="A3" s="92" t="s">
        <v>178</v>
      </c>
      <c r="B3" s="8"/>
      <c r="C3" s="8"/>
      <c r="D3" s="8"/>
      <c r="E3" s="8"/>
      <c r="F3" s="8"/>
      <c r="G3" s="8"/>
      <c r="H3" s="8"/>
      <c r="I3" s="8"/>
      <c r="J3" s="15"/>
      <c r="K3" s="15"/>
      <c r="L3" s="15"/>
      <c r="M3" s="15"/>
      <c r="N3" s="15"/>
      <c r="O3" s="15"/>
      <c r="P3" s="15"/>
      <c r="Q3" s="15"/>
      <c r="R3" s="15"/>
      <c r="S3" s="15"/>
      <c r="T3" s="15"/>
      <c r="U3" s="15"/>
      <c r="V3" s="15"/>
      <c r="W3" s="15"/>
      <c r="X3" s="15"/>
      <c r="Y3" s="15"/>
      <c r="Z3" s="15"/>
      <c r="AA3" s="15"/>
      <c r="AB3" s="15"/>
      <c r="AC3" s="15"/>
      <c r="AD3" s="15"/>
    </row>
    <row r="4" spans="1:30" ht="18" customHeight="1" x14ac:dyDescent="0.2">
      <c r="A4" s="43"/>
      <c r="B4" s="43"/>
      <c r="C4" s="43"/>
      <c r="D4" s="43"/>
      <c r="E4" s="43"/>
      <c r="F4" s="43"/>
      <c r="G4" s="43"/>
      <c r="H4" s="43"/>
      <c r="I4" s="43"/>
      <c r="J4" s="15"/>
      <c r="K4" s="15"/>
      <c r="L4" s="15"/>
      <c r="M4" s="15"/>
      <c r="N4" s="15"/>
      <c r="O4" s="15"/>
      <c r="P4" s="15"/>
      <c r="Q4" s="15"/>
      <c r="R4" s="15"/>
      <c r="S4" s="15"/>
      <c r="T4" s="15"/>
      <c r="U4" s="15"/>
      <c r="V4" s="15"/>
      <c r="W4" s="15"/>
      <c r="X4" s="15"/>
      <c r="Y4" s="15"/>
      <c r="Z4" s="15"/>
      <c r="AA4" s="15"/>
      <c r="AB4" s="15"/>
      <c r="AC4" s="15"/>
      <c r="AD4" s="15"/>
    </row>
    <row r="5" spans="1:30" ht="18" customHeight="1" x14ac:dyDescent="0.2">
      <c r="A5" s="32" t="s">
        <v>148</v>
      </c>
      <c r="B5" s="28" t="s">
        <v>40</v>
      </c>
      <c r="C5" s="28">
        <f>'Firm Background (2)'!B5</f>
        <v>45107</v>
      </c>
      <c r="D5" s="28" t="s">
        <v>190</v>
      </c>
      <c r="E5" s="15"/>
      <c r="F5" s="15"/>
      <c r="G5" s="43"/>
      <c r="H5" s="43"/>
      <c r="I5" s="43"/>
      <c r="J5" s="15"/>
      <c r="K5" s="15"/>
      <c r="L5" s="15"/>
      <c r="M5" s="15"/>
      <c r="N5" s="15"/>
      <c r="O5" s="15"/>
      <c r="P5" s="15"/>
      <c r="Q5" s="15"/>
      <c r="R5" s="15"/>
      <c r="S5" s="15"/>
      <c r="T5" s="15"/>
      <c r="U5" s="15"/>
      <c r="V5" s="15"/>
      <c r="W5" s="15"/>
      <c r="X5" s="15"/>
      <c r="Y5" s="15"/>
      <c r="Z5" s="15"/>
      <c r="AA5" s="15"/>
      <c r="AB5" s="15"/>
      <c r="AC5" s="15"/>
      <c r="AD5" s="15"/>
    </row>
    <row r="6" spans="1:30" ht="18" customHeight="1" x14ac:dyDescent="0.2">
      <c r="A6" s="39" t="s">
        <v>149</v>
      </c>
      <c r="B6" s="88"/>
      <c r="C6" s="88"/>
      <c r="D6" s="88"/>
      <c r="E6" s="15"/>
      <c r="F6" s="15"/>
      <c r="G6" s="43"/>
      <c r="H6" s="43"/>
      <c r="I6" s="43"/>
      <c r="J6" s="15"/>
      <c r="K6" s="15"/>
      <c r="L6" s="15"/>
      <c r="M6" s="15"/>
      <c r="N6" s="15"/>
      <c r="O6" s="15"/>
      <c r="P6" s="15"/>
      <c r="Q6" s="15"/>
      <c r="R6" s="15"/>
      <c r="S6" s="15"/>
      <c r="T6" s="15"/>
      <c r="U6" s="15"/>
      <c r="V6" s="15"/>
      <c r="W6" s="15"/>
      <c r="X6" s="15"/>
      <c r="Y6" s="15"/>
      <c r="Z6" s="15"/>
      <c r="AA6" s="15"/>
      <c r="AB6" s="15"/>
      <c r="AC6" s="15"/>
      <c r="AD6" s="15"/>
    </row>
    <row r="7" spans="1:30" ht="18" customHeight="1" x14ac:dyDescent="0.2">
      <c r="A7" s="39" t="s">
        <v>150</v>
      </c>
      <c r="B7" s="88"/>
      <c r="C7" s="88"/>
      <c r="D7" s="88"/>
      <c r="E7" s="15"/>
      <c r="F7" s="15"/>
      <c r="G7" s="43"/>
      <c r="H7" s="43"/>
      <c r="I7" s="43"/>
      <c r="J7" s="15"/>
      <c r="K7" s="15"/>
      <c r="L7" s="15"/>
      <c r="M7" s="15"/>
      <c r="N7" s="15"/>
      <c r="O7" s="15"/>
      <c r="P7" s="15"/>
      <c r="Q7" s="15"/>
      <c r="R7" s="15"/>
      <c r="S7" s="15"/>
      <c r="T7" s="15"/>
      <c r="U7" s="15"/>
      <c r="V7" s="15"/>
      <c r="W7" s="15"/>
      <c r="X7" s="15"/>
      <c r="Y7" s="15"/>
      <c r="Z7" s="15"/>
      <c r="AA7" s="15"/>
      <c r="AB7" s="15"/>
      <c r="AC7" s="15"/>
      <c r="AD7" s="15"/>
    </row>
    <row r="8" spans="1:30" ht="18" customHeight="1" x14ac:dyDescent="0.2">
      <c r="A8" s="39" t="s">
        <v>151</v>
      </c>
      <c r="B8" s="88"/>
      <c r="C8" s="88"/>
      <c r="D8" s="88"/>
      <c r="E8" s="15"/>
      <c r="F8" s="15"/>
      <c r="G8" s="43"/>
      <c r="H8" s="43"/>
      <c r="I8" s="43"/>
      <c r="J8" s="15"/>
      <c r="K8" s="15"/>
      <c r="L8" s="15"/>
      <c r="M8" s="15"/>
      <c r="N8" s="15"/>
      <c r="O8" s="15"/>
      <c r="P8" s="15"/>
      <c r="Q8" s="15"/>
      <c r="R8" s="15"/>
      <c r="S8" s="15"/>
      <c r="T8" s="15"/>
      <c r="U8" s="15"/>
      <c r="V8" s="15"/>
      <c r="W8" s="15"/>
      <c r="X8" s="15"/>
      <c r="Y8" s="15"/>
      <c r="Z8" s="15"/>
      <c r="AA8" s="15"/>
      <c r="AB8" s="15"/>
      <c r="AC8" s="15"/>
      <c r="AD8" s="15"/>
    </row>
    <row r="9" spans="1:30" ht="18" customHeight="1" x14ac:dyDescent="0.2">
      <c r="A9" s="39" t="s">
        <v>152</v>
      </c>
      <c r="B9" s="88"/>
      <c r="C9" s="88"/>
      <c r="D9" s="88"/>
      <c r="E9" s="15"/>
      <c r="F9" s="15"/>
      <c r="G9" s="43"/>
      <c r="H9" s="43"/>
      <c r="I9" s="43"/>
      <c r="J9" s="15"/>
      <c r="K9" s="15"/>
      <c r="L9" s="15"/>
      <c r="M9" s="15"/>
      <c r="N9" s="15"/>
      <c r="O9" s="15"/>
      <c r="P9" s="15"/>
      <c r="Q9" s="15"/>
      <c r="R9" s="15"/>
      <c r="S9" s="15"/>
      <c r="T9" s="15"/>
      <c r="U9" s="15"/>
      <c r="V9" s="15"/>
      <c r="W9" s="15"/>
      <c r="X9" s="15"/>
      <c r="Y9" s="15"/>
      <c r="Z9" s="15"/>
      <c r="AA9" s="15"/>
      <c r="AB9" s="15"/>
      <c r="AC9" s="15"/>
      <c r="AD9" s="15"/>
    </row>
    <row r="10" spans="1:30" ht="18" customHeight="1" x14ac:dyDescent="0.2">
      <c r="A10" s="39" t="s">
        <v>191</v>
      </c>
      <c r="B10" s="88"/>
      <c r="C10" s="88"/>
      <c r="D10" s="88"/>
      <c r="E10" s="15"/>
      <c r="F10" s="15"/>
      <c r="G10" s="43"/>
      <c r="H10" s="43"/>
      <c r="I10" s="43"/>
      <c r="J10" s="15"/>
      <c r="K10" s="15"/>
      <c r="L10" s="15"/>
      <c r="M10" s="15"/>
      <c r="N10" s="15"/>
      <c r="O10" s="15"/>
      <c r="P10" s="15"/>
      <c r="Q10" s="15"/>
      <c r="R10" s="15"/>
      <c r="S10" s="15"/>
      <c r="T10" s="15"/>
      <c r="U10" s="15"/>
      <c r="V10" s="15"/>
      <c r="W10" s="15"/>
      <c r="X10" s="15"/>
      <c r="Y10" s="15"/>
      <c r="Z10" s="15"/>
      <c r="AA10" s="15"/>
      <c r="AB10" s="15"/>
      <c r="AC10" s="15"/>
      <c r="AD10" s="15"/>
    </row>
    <row r="11" spans="1:30" ht="18" customHeight="1" x14ac:dyDescent="0.2">
      <c r="A11" s="39" t="s">
        <v>163</v>
      </c>
      <c r="B11" s="88"/>
      <c r="C11" s="88"/>
      <c r="D11" s="88"/>
      <c r="E11" s="15"/>
      <c r="F11" s="15"/>
      <c r="G11" s="43"/>
      <c r="H11" s="43"/>
      <c r="I11" s="43"/>
      <c r="J11" s="15"/>
      <c r="K11" s="15"/>
      <c r="L11" s="15"/>
      <c r="M11" s="15"/>
      <c r="N11" s="15"/>
      <c r="O11" s="15"/>
      <c r="P11" s="15"/>
      <c r="Q11" s="15"/>
      <c r="R11" s="15"/>
      <c r="S11" s="15"/>
      <c r="T11" s="15"/>
      <c r="U11" s="15"/>
      <c r="V11" s="15"/>
      <c r="W11" s="15"/>
      <c r="X11" s="15"/>
      <c r="Y11" s="15"/>
      <c r="Z11" s="15"/>
      <c r="AA11" s="15"/>
      <c r="AB11" s="15"/>
      <c r="AC11" s="15"/>
      <c r="AD11" s="15"/>
    </row>
    <row r="12" spans="1:30" ht="18" customHeight="1" x14ac:dyDescent="0.2">
      <c r="A12" s="39" t="s">
        <v>164</v>
      </c>
      <c r="B12" s="88"/>
      <c r="C12" s="88"/>
      <c r="D12" s="88"/>
      <c r="E12" s="15"/>
      <c r="F12" s="15"/>
      <c r="G12" s="43"/>
      <c r="H12" s="43"/>
      <c r="I12" s="43"/>
      <c r="J12" s="15"/>
      <c r="K12" s="15"/>
      <c r="L12" s="15"/>
      <c r="M12" s="15"/>
      <c r="N12" s="15"/>
      <c r="O12" s="15"/>
      <c r="P12" s="15"/>
      <c r="Q12" s="15"/>
      <c r="R12" s="15"/>
      <c r="S12" s="15"/>
      <c r="T12" s="15"/>
      <c r="U12" s="15"/>
      <c r="V12" s="15"/>
      <c r="W12" s="15"/>
      <c r="X12" s="15"/>
      <c r="Y12" s="15"/>
      <c r="Z12" s="15"/>
      <c r="AA12" s="15"/>
      <c r="AB12" s="15"/>
      <c r="AC12" s="15"/>
      <c r="AD12" s="15"/>
    </row>
    <row r="13" spans="1:30" ht="18" customHeight="1" x14ac:dyDescent="0.2">
      <c r="A13" s="10" t="s">
        <v>153</v>
      </c>
      <c r="B13" s="89"/>
      <c r="C13" s="89"/>
      <c r="D13" s="89"/>
      <c r="E13" s="15"/>
      <c r="F13" s="15"/>
      <c r="G13" s="43"/>
      <c r="H13" s="43"/>
      <c r="I13" s="43"/>
      <c r="J13" s="15"/>
      <c r="K13" s="15"/>
      <c r="L13" s="15"/>
      <c r="M13" s="15"/>
      <c r="N13" s="15"/>
      <c r="O13" s="15"/>
      <c r="P13" s="15"/>
      <c r="Q13" s="15"/>
      <c r="R13" s="15"/>
      <c r="S13" s="15"/>
      <c r="T13" s="15"/>
      <c r="U13" s="15"/>
      <c r="V13" s="15"/>
      <c r="W13" s="15"/>
      <c r="X13" s="15"/>
      <c r="Y13" s="15"/>
      <c r="Z13" s="15"/>
      <c r="AA13" s="15"/>
      <c r="AB13" s="15"/>
      <c r="AC13" s="15"/>
      <c r="AD13" s="15"/>
    </row>
    <row r="14" spans="1:30" ht="18" customHeight="1" x14ac:dyDescent="0.2">
      <c r="A14" s="10" t="s">
        <v>154</v>
      </c>
      <c r="B14" s="89"/>
      <c r="C14" s="89"/>
      <c r="D14" s="89"/>
      <c r="E14" s="15"/>
      <c r="F14" s="15"/>
      <c r="G14" s="43"/>
      <c r="H14" s="43"/>
      <c r="I14" s="43"/>
      <c r="J14" s="15"/>
      <c r="K14" s="15"/>
      <c r="L14" s="15"/>
      <c r="M14" s="15"/>
      <c r="N14" s="15"/>
      <c r="O14" s="15"/>
      <c r="P14" s="15"/>
      <c r="Q14" s="15"/>
      <c r="R14" s="15"/>
      <c r="S14" s="15"/>
      <c r="T14" s="15"/>
      <c r="U14" s="15"/>
      <c r="V14" s="15"/>
      <c r="W14" s="15"/>
      <c r="X14" s="15"/>
      <c r="Y14" s="15"/>
      <c r="Z14" s="15"/>
      <c r="AA14" s="15"/>
      <c r="AB14" s="15"/>
      <c r="AC14" s="15"/>
      <c r="AD14" s="15"/>
    </row>
    <row r="15" spans="1:30" ht="18" customHeight="1" x14ac:dyDescent="0.2">
      <c r="A15" s="12" t="s">
        <v>99</v>
      </c>
      <c r="B15" s="90"/>
      <c r="C15" s="90"/>
      <c r="D15" s="90"/>
      <c r="E15" s="15"/>
      <c r="F15" s="15"/>
      <c r="G15" s="43"/>
      <c r="H15" s="43"/>
      <c r="I15" s="43"/>
      <c r="J15" s="15"/>
      <c r="K15" s="15"/>
      <c r="L15" s="15"/>
      <c r="M15" s="15"/>
      <c r="N15" s="15"/>
      <c r="O15" s="15"/>
      <c r="P15" s="15"/>
      <c r="Q15" s="15"/>
      <c r="R15" s="15"/>
      <c r="S15" s="15"/>
      <c r="T15" s="15"/>
      <c r="U15" s="15"/>
      <c r="V15" s="15"/>
      <c r="W15" s="15"/>
      <c r="X15" s="15"/>
      <c r="Y15" s="15"/>
      <c r="Z15" s="15"/>
      <c r="AA15" s="15"/>
      <c r="AB15" s="15"/>
      <c r="AC15" s="15"/>
      <c r="AD15" s="15"/>
    </row>
    <row r="16" spans="1:30" ht="18" customHeight="1" x14ac:dyDescent="0.2">
      <c r="A16" s="145" t="s">
        <v>184</v>
      </c>
      <c r="B16" s="145"/>
      <c r="C16" s="145"/>
      <c r="D16" s="145"/>
      <c r="E16" s="145"/>
      <c r="F16" s="145"/>
      <c r="G16" s="145"/>
      <c r="H16" s="145"/>
      <c r="I16" s="43"/>
      <c r="J16" s="15"/>
      <c r="K16" s="15"/>
      <c r="L16" s="15"/>
      <c r="M16" s="15"/>
      <c r="N16" s="15"/>
      <c r="O16" s="15"/>
      <c r="P16" s="15"/>
      <c r="Q16" s="15"/>
      <c r="R16" s="15"/>
      <c r="S16" s="15"/>
      <c r="T16" s="15"/>
      <c r="U16" s="15"/>
      <c r="V16" s="15"/>
      <c r="W16" s="15"/>
      <c r="X16" s="15"/>
      <c r="Y16" s="15"/>
      <c r="Z16" s="15"/>
      <c r="AA16" s="15"/>
      <c r="AB16" s="15"/>
      <c r="AC16" s="15"/>
      <c r="AD16" s="15"/>
    </row>
    <row r="17" spans="1:30" ht="18" customHeight="1" x14ac:dyDescent="0.2">
      <c r="A17" s="15"/>
      <c r="B17" s="15"/>
      <c r="C17" s="15"/>
      <c r="D17" s="15"/>
      <c r="E17" s="15"/>
      <c r="F17" s="15"/>
      <c r="G17" s="43"/>
      <c r="H17" s="43"/>
      <c r="I17" s="43"/>
      <c r="J17" s="15"/>
      <c r="K17" s="15"/>
      <c r="L17" s="15"/>
      <c r="M17" s="15"/>
      <c r="N17" s="15"/>
      <c r="O17" s="15"/>
      <c r="P17" s="15"/>
      <c r="Q17" s="15"/>
      <c r="R17" s="15"/>
      <c r="S17" s="15"/>
      <c r="T17" s="15"/>
      <c r="U17" s="15"/>
      <c r="V17" s="15"/>
      <c r="W17" s="15"/>
      <c r="X17" s="15"/>
      <c r="Y17" s="15"/>
      <c r="Z17" s="15"/>
      <c r="AA17" s="15"/>
      <c r="AB17" s="15"/>
      <c r="AC17" s="15"/>
      <c r="AD17" s="15"/>
    </row>
    <row r="18" spans="1:30" ht="18" customHeight="1" x14ac:dyDescent="0.2">
      <c r="A18" s="32" t="s">
        <v>176</v>
      </c>
      <c r="B18" s="28">
        <f>'Firm Background (2)'!$B$5</f>
        <v>45107</v>
      </c>
      <c r="C18" s="28">
        <f>'Firm Background (2)'!C$5</f>
        <v>44926</v>
      </c>
      <c r="D18" s="28">
        <f>'Firm Background (2)'!D$5</f>
        <v>44561</v>
      </c>
      <c r="E18" s="28">
        <f>'Firm Background (2)'!E$5</f>
        <v>44196</v>
      </c>
      <c r="F18" s="28">
        <f>'Firm Background (2)'!F$5</f>
        <v>43830</v>
      </c>
      <c r="G18" s="28">
        <f>'Firm Background (2)'!G$5</f>
        <v>43465</v>
      </c>
      <c r="H18" s="28">
        <f>'Firm Background (2)'!H$5</f>
        <v>43100</v>
      </c>
      <c r="I18" s="28">
        <f>'Firm Background (2)'!I$5</f>
        <v>42735</v>
      </c>
      <c r="J18" s="28">
        <f>'Firm Background (2)'!J$5</f>
        <v>42369</v>
      </c>
      <c r="K18" s="15"/>
      <c r="L18" s="15"/>
      <c r="M18" s="15"/>
      <c r="N18" s="15"/>
      <c r="O18" s="15"/>
      <c r="P18" s="15"/>
      <c r="Q18" s="15"/>
      <c r="R18" s="15"/>
      <c r="S18" s="15"/>
      <c r="T18" s="15"/>
      <c r="U18" s="15"/>
      <c r="V18" s="15"/>
      <c r="W18" s="15"/>
      <c r="X18" s="15"/>
      <c r="Y18" s="15"/>
      <c r="Z18" s="15"/>
      <c r="AA18" s="15"/>
      <c r="AB18" s="15"/>
      <c r="AC18" s="15"/>
      <c r="AD18" s="15"/>
    </row>
    <row r="19" spans="1:30" ht="18" customHeight="1" x14ac:dyDescent="0.2">
      <c r="A19" s="12" t="s">
        <v>155</v>
      </c>
      <c r="B19" s="88"/>
      <c r="C19" s="88"/>
      <c r="D19" s="88"/>
      <c r="E19" s="88"/>
      <c r="F19" s="88"/>
      <c r="G19" s="88"/>
      <c r="H19" s="88"/>
      <c r="I19" s="88"/>
      <c r="J19" s="88"/>
      <c r="K19" s="15"/>
      <c r="L19" s="15"/>
      <c r="M19" s="15"/>
      <c r="N19" s="15"/>
      <c r="O19" s="15"/>
      <c r="P19" s="15"/>
      <c r="Q19" s="15"/>
      <c r="R19" s="15"/>
      <c r="S19" s="15"/>
      <c r="T19" s="15"/>
      <c r="U19" s="15"/>
      <c r="V19" s="15"/>
      <c r="W19" s="15"/>
      <c r="X19" s="15"/>
      <c r="Y19" s="15"/>
      <c r="Z19" s="15"/>
      <c r="AA19" s="15"/>
      <c r="AB19" s="15"/>
      <c r="AC19" s="15"/>
      <c r="AD19" s="15"/>
    </row>
    <row r="20" spans="1:30" ht="18" customHeight="1" x14ac:dyDescent="0.2">
      <c r="A20" s="12" t="s">
        <v>123</v>
      </c>
      <c r="B20" s="88"/>
      <c r="C20" s="88"/>
      <c r="D20" s="88"/>
      <c r="E20" s="88"/>
      <c r="F20" s="88"/>
      <c r="G20" s="88"/>
      <c r="H20" s="88"/>
      <c r="I20" s="88"/>
      <c r="J20" s="88"/>
      <c r="K20" s="15"/>
      <c r="L20" s="15"/>
      <c r="M20" s="15"/>
      <c r="N20" s="15"/>
      <c r="O20" s="15"/>
      <c r="P20" s="15"/>
      <c r="Q20" s="15"/>
      <c r="R20" s="15"/>
      <c r="S20" s="15"/>
      <c r="T20" s="15"/>
      <c r="U20" s="15"/>
      <c r="V20" s="15"/>
      <c r="W20" s="15"/>
      <c r="X20" s="15"/>
      <c r="Y20" s="15"/>
      <c r="Z20" s="15"/>
      <c r="AA20" s="15"/>
      <c r="AB20" s="15"/>
      <c r="AC20" s="15"/>
      <c r="AD20" s="15"/>
    </row>
    <row r="21" spans="1:30" ht="18" customHeight="1" x14ac:dyDescent="0.2">
      <c r="A21" s="12" t="s">
        <v>175</v>
      </c>
      <c r="B21" s="88"/>
      <c r="C21" s="88"/>
      <c r="D21" s="88"/>
      <c r="E21" s="88"/>
      <c r="F21" s="88"/>
      <c r="G21" s="88"/>
      <c r="H21" s="88"/>
      <c r="I21" s="88"/>
      <c r="J21" s="88"/>
      <c r="K21" s="15"/>
      <c r="L21" s="15"/>
      <c r="M21" s="15"/>
      <c r="N21" s="15"/>
      <c r="O21" s="15"/>
      <c r="P21" s="15"/>
      <c r="Q21" s="15"/>
      <c r="R21" s="15"/>
      <c r="S21" s="15"/>
      <c r="T21" s="15"/>
      <c r="U21" s="15"/>
      <c r="V21" s="15"/>
      <c r="W21" s="15"/>
      <c r="X21" s="15"/>
      <c r="Y21" s="15"/>
      <c r="Z21" s="15"/>
      <c r="AA21" s="15"/>
      <c r="AB21" s="15"/>
      <c r="AC21" s="15"/>
      <c r="AD21" s="15"/>
    </row>
    <row r="22" spans="1:30" ht="18" customHeight="1" x14ac:dyDescent="0.2">
      <c r="A22" s="27" t="s">
        <v>22</v>
      </c>
      <c r="B22" s="48">
        <f t="shared" ref="B22:J22" si="0">SUM(B19:B21)</f>
        <v>0</v>
      </c>
      <c r="C22" s="35">
        <f t="shared" si="0"/>
        <v>0</v>
      </c>
      <c r="D22" s="35">
        <f t="shared" si="0"/>
        <v>0</v>
      </c>
      <c r="E22" s="35">
        <f t="shared" si="0"/>
        <v>0</v>
      </c>
      <c r="F22" s="35">
        <f t="shared" si="0"/>
        <v>0</v>
      </c>
      <c r="G22" s="35">
        <f t="shared" si="0"/>
        <v>0</v>
      </c>
      <c r="H22" s="35">
        <f t="shared" si="0"/>
        <v>0</v>
      </c>
      <c r="I22" s="35">
        <f t="shared" si="0"/>
        <v>0</v>
      </c>
      <c r="J22" s="35">
        <f t="shared" si="0"/>
        <v>0</v>
      </c>
      <c r="K22" s="15"/>
      <c r="L22" s="15"/>
      <c r="M22" s="15"/>
      <c r="N22" s="15"/>
      <c r="O22" s="15"/>
      <c r="P22" s="15"/>
      <c r="Q22" s="15"/>
      <c r="R22" s="15"/>
      <c r="S22" s="15"/>
      <c r="T22" s="15"/>
      <c r="U22" s="15"/>
      <c r="V22" s="15"/>
      <c r="W22" s="15"/>
      <c r="X22" s="15"/>
      <c r="Y22" s="15"/>
      <c r="Z22" s="15"/>
      <c r="AA22" s="15"/>
      <c r="AB22" s="15"/>
      <c r="AC22" s="15"/>
      <c r="AD22" s="15"/>
    </row>
    <row r="23" spans="1:30" ht="18" customHeight="1" x14ac:dyDescent="0.2">
      <c r="A23" s="53"/>
      <c r="B23" s="53"/>
      <c r="C23" s="53"/>
      <c r="D23" s="53"/>
      <c r="E23" s="53"/>
      <c r="F23" s="53"/>
      <c r="G23" s="43"/>
      <c r="H23" s="43"/>
      <c r="I23" s="43"/>
      <c r="J23" s="15"/>
      <c r="K23" s="15"/>
      <c r="L23" s="15"/>
      <c r="M23" s="15"/>
      <c r="N23" s="15"/>
      <c r="O23" s="15"/>
      <c r="P23" s="15"/>
      <c r="Q23" s="15"/>
      <c r="R23" s="15"/>
      <c r="S23" s="15"/>
      <c r="T23" s="15"/>
      <c r="U23" s="15"/>
      <c r="V23" s="15"/>
      <c r="W23" s="15"/>
      <c r="X23" s="15"/>
      <c r="Y23" s="15"/>
      <c r="Z23" s="15"/>
      <c r="AA23" s="15"/>
      <c r="AB23" s="15"/>
      <c r="AC23" s="15"/>
      <c r="AD23" s="15"/>
    </row>
    <row r="24" spans="1:30" ht="18" customHeight="1"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ht="18" customHeight="1" x14ac:dyDescent="0.2">
      <c r="A25" s="196" t="s">
        <v>10</v>
      </c>
      <c r="B25" s="196"/>
      <c r="C25" s="196"/>
      <c r="D25" s="196"/>
      <c r="E25" s="196"/>
      <c r="F25" s="196"/>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0" ht="18" customHeight="1" x14ac:dyDescent="0.2">
      <c r="A26" s="197"/>
      <c r="B26" s="198"/>
      <c r="C26" s="198"/>
      <c r="D26" s="198"/>
      <c r="E26" s="198"/>
      <c r="F26" s="199"/>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0" ht="18" customHeight="1" x14ac:dyDescent="0.2">
      <c r="A27" s="200"/>
      <c r="B27" s="201"/>
      <c r="C27" s="201"/>
      <c r="D27" s="201"/>
      <c r="E27" s="201"/>
      <c r="F27" s="202"/>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ht="18" customHeight="1" x14ac:dyDescent="0.2">
      <c r="A28" s="200"/>
      <c r="B28" s="201"/>
      <c r="C28" s="201"/>
      <c r="D28" s="201"/>
      <c r="E28" s="201"/>
      <c r="F28" s="202"/>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ht="18" customHeight="1" x14ac:dyDescent="0.2">
      <c r="A29" s="200"/>
      <c r="B29" s="201"/>
      <c r="C29" s="201"/>
      <c r="D29" s="201"/>
      <c r="E29" s="201"/>
      <c r="F29" s="202"/>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ht="18" customHeight="1" x14ac:dyDescent="0.2">
      <c r="A30" s="200"/>
      <c r="B30" s="201"/>
      <c r="C30" s="201"/>
      <c r="D30" s="201"/>
      <c r="E30" s="201"/>
      <c r="F30" s="202"/>
      <c r="G30" s="15"/>
      <c r="H30" s="15"/>
      <c r="I30" s="15"/>
      <c r="J30" s="15"/>
      <c r="K30" s="15"/>
      <c r="L30" s="15"/>
      <c r="M30" s="15"/>
      <c r="N30" s="15"/>
      <c r="O30" s="15"/>
      <c r="P30" s="15"/>
      <c r="Q30" s="15"/>
      <c r="R30" s="15"/>
      <c r="S30" s="15"/>
      <c r="T30" s="15"/>
      <c r="U30" s="15"/>
      <c r="V30" s="15"/>
      <c r="W30" s="15"/>
      <c r="X30" s="15"/>
      <c r="Y30" s="15"/>
      <c r="Z30" s="15"/>
      <c r="AA30" s="15"/>
      <c r="AB30" s="15"/>
      <c r="AC30" s="15"/>
      <c r="AD30" s="15"/>
    </row>
    <row r="31" spans="1:30" ht="18" customHeight="1" x14ac:dyDescent="0.2">
      <c r="A31" s="200"/>
      <c r="B31" s="201"/>
      <c r="C31" s="201"/>
      <c r="D31" s="201"/>
      <c r="E31" s="201"/>
      <c r="F31" s="202"/>
      <c r="G31" s="15"/>
      <c r="H31" s="15"/>
      <c r="I31" s="15"/>
      <c r="J31" s="15"/>
      <c r="K31" s="15"/>
      <c r="L31" s="15"/>
      <c r="M31" s="15"/>
      <c r="N31" s="15"/>
      <c r="O31" s="15"/>
      <c r="P31" s="15"/>
      <c r="Q31" s="15"/>
      <c r="R31" s="15"/>
      <c r="S31" s="15"/>
      <c r="T31" s="15"/>
      <c r="U31" s="15"/>
      <c r="V31" s="15"/>
      <c r="W31" s="15"/>
      <c r="X31" s="15"/>
      <c r="Y31" s="15"/>
      <c r="Z31" s="15"/>
      <c r="AA31" s="15"/>
      <c r="AB31" s="15"/>
      <c r="AC31" s="15"/>
      <c r="AD31" s="15"/>
    </row>
    <row r="32" spans="1:30" ht="18" customHeight="1" x14ac:dyDescent="0.2">
      <c r="A32" s="200"/>
      <c r="B32" s="201"/>
      <c r="C32" s="201"/>
      <c r="D32" s="201"/>
      <c r="E32" s="201"/>
      <c r="F32" s="202"/>
      <c r="G32" s="15"/>
      <c r="H32" s="15"/>
      <c r="I32" s="15"/>
      <c r="J32" s="15"/>
      <c r="K32" s="15"/>
    </row>
    <row r="33" spans="1:11" ht="18" customHeight="1" x14ac:dyDescent="0.2">
      <c r="A33" s="200"/>
      <c r="B33" s="201"/>
      <c r="C33" s="201"/>
      <c r="D33" s="201"/>
      <c r="E33" s="201"/>
      <c r="F33" s="202"/>
      <c r="G33" s="15"/>
      <c r="H33" s="15"/>
      <c r="I33" s="15"/>
      <c r="J33" s="15"/>
      <c r="K33" s="15"/>
    </row>
    <row r="34" spans="1:11" ht="18" customHeight="1" x14ac:dyDescent="0.2">
      <c r="A34" s="200"/>
      <c r="B34" s="201"/>
      <c r="C34" s="201"/>
      <c r="D34" s="201"/>
      <c r="E34" s="201"/>
      <c r="F34" s="202"/>
      <c r="G34" s="15"/>
      <c r="H34" s="15"/>
      <c r="I34" s="15"/>
      <c r="J34" s="15"/>
      <c r="K34" s="15"/>
    </row>
    <row r="35" spans="1:11" ht="18" customHeight="1" x14ac:dyDescent="0.2">
      <c r="A35" s="200"/>
      <c r="B35" s="201"/>
      <c r="C35" s="201"/>
      <c r="D35" s="201"/>
      <c r="E35" s="201"/>
      <c r="F35" s="202"/>
      <c r="G35" s="15"/>
      <c r="H35" s="15"/>
      <c r="I35" s="15"/>
      <c r="J35" s="15"/>
      <c r="K35" s="15"/>
    </row>
    <row r="36" spans="1:11" ht="18" customHeight="1" x14ac:dyDescent="0.2">
      <c r="A36" s="200"/>
      <c r="B36" s="201"/>
      <c r="C36" s="201"/>
      <c r="D36" s="201"/>
      <c r="E36" s="201"/>
      <c r="F36" s="202"/>
      <c r="G36" s="15"/>
      <c r="H36" s="15"/>
      <c r="I36" s="15"/>
      <c r="J36" s="15"/>
      <c r="K36" s="15"/>
    </row>
    <row r="37" spans="1:11" ht="18" customHeight="1" x14ac:dyDescent="0.2">
      <c r="A37" s="200"/>
      <c r="B37" s="201"/>
      <c r="C37" s="201"/>
      <c r="D37" s="201"/>
      <c r="E37" s="201"/>
      <c r="F37" s="202"/>
      <c r="G37" s="15"/>
      <c r="H37" s="15"/>
      <c r="I37" s="15"/>
      <c r="J37" s="15"/>
      <c r="K37" s="15"/>
    </row>
    <row r="38" spans="1:11" ht="18" customHeight="1" x14ac:dyDescent="0.2">
      <c r="A38" s="200"/>
      <c r="B38" s="201"/>
      <c r="C38" s="201"/>
      <c r="D38" s="201"/>
      <c r="E38" s="201"/>
      <c r="F38" s="202"/>
      <c r="G38" s="15"/>
      <c r="H38" s="15"/>
      <c r="I38" s="15"/>
      <c r="J38" s="15"/>
      <c r="K38" s="15"/>
    </row>
    <row r="39" spans="1:11" ht="18" customHeight="1" x14ac:dyDescent="0.2">
      <c r="A39" s="200"/>
      <c r="B39" s="201"/>
      <c r="C39" s="201"/>
      <c r="D39" s="201"/>
      <c r="E39" s="201"/>
      <c r="F39" s="202"/>
      <c r="G39" s="15"/>
      <c r="H39" s="15"/>
      <c r="I39" s="15"/>
      <c r="J39" s="15"/>
      <c r="K39" s="15"/>
    </row>
    <row r="40" spans="1:11" ht="18" customHeight="1" x14ac:dyDescent="0.2">
      <c r="A40" s="203"/>
      <c r="B40" s="204"/>
      <c r="C40" s="204"/>
      <c r="D40" s="204"/>
      <c r="E40" s="204"/>
      <c r="F40" s="205"/>
      <c r="G40" s="15"/>
      <c r="H40" s="15"/>
      <c r="I40" s="15"/>
      <c r="J40" s="15"/>
      <c r="K40" s="15"/>
    </row>
    <row r="41" spans="1:11" ht="18" customHeight="1" x14ac:dyDescent="0.2">
      <c r="G41" s="15"/>
      <c r="H41" s="15"/>
      <c r="I41" s="15"/>
      <c r="K41" s="15"/>
    </row>
    <row r="42" spans="1:11" ht="18" customHeight="1" x14ac:dyDescent="0.2">
      <c r="K42" s="15"/>
    </row>
    <row r="43" spans="1:11" ht="18" customHeight="1" x14ac:dyDescent="0.2">
      <c r="K43" s="15"/>
    </row>
    <row r="44" spans="1:11" ht="18" customHeight="1" x14ac:dyDescent="0.2">
      <c r="K44" s="15"/>
    </row>
    <row r="45" spans="1:11" ht="18" customHeight="1" x14ac:dyDescent="0.2">
      <c r="K45" s="15"/>
    </row>
    <row r="46" spans="1:11" ht="18" customHeight="1" x14ac:dyDescent="0.2">
      <c r="K46" s="15"/>
    </row>
    <row r="47" spans="1:11" ht="18" customHeight="1" x14ac:dyDescent="0.2">
      <c r="K47" s="15"/>
    </row>
    <row r="48" spans="1: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sortState xmlns:xlrd2="http://schemas.microsoft.com/office/spreadsheetml/2017/richdata2" ref="AG6:AG29">
    <sortCondition descending="1" ref="AG6"/>
  </sortState>
  <mergeCells count="3">
    <mergeCell ref="A25:F25"/>
    <mergeCell ref="A26:F40"/>
    <mergeCell ref="A16:H16"/>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71"/>
  <sheetViews>
    <sheetView showGridLines="0" workbookViewId="0">
      <selection activeCell="B7" sqref="B7"/>
    </sheetView>
  </sheetViews>
  <sheetFormatPr defaultColWidth="9.140625" defaultRowHeight="12.75" x14ac:dyDescent="0.2"/>
  <cols>
    <col min="1" max="1" width="45.5703125" style="97" customWidth="1"/>
    <col min="2" max="19" width="20.7109375" style="97" customWidth="1"/>
    <col min="20" max="29" width="15.5703125" style="97" customWidth="1"/>
    <col min="30" max="16384" width="9.140625" style="97"/>
  </cols>
  <sheetData>
    <row r="1" spans="1:29" s="121" customFormat="1" ht="18" customHeight="1" x14ac:dyDescent="0.2">
      <c r="A1" s="125" t="s">
        <v>28</v>
      </c>
      <c r="B1" s="122"/>
      <c r="C1" s="122"/>
      <c r="D1" s="122"/>
      <c r="E1" s="122"/>
      <c r="F1" s="122"/>
      <c r="G1" s="122"/>
      <c r="H1" s="122"/>
      <c r="I1" s="122"/>
      <c r="J1" s="122"/>
    </row>
    <row r="2" spans="1:29" s="121" customFormat="1" ht="18" customHeight="1" x14ac:dyDescent="0.2">
      <c r="A2" s="124" t="s">
        <v>27</v>
      </c>
      <c r="B2" s="122"/>
      <c r="C2" s="122"/>
      <c r="D2" s="122"/>
      <c r="E2" s="122"/>
      <c r="F2" s="122"/>
      <c r="G2" s="122"/>
      <c r="H2" s="122"/>
      <c r="I2" s="122"/>
      <c r="J2" s="122"/>
    </row>
    <row r="3" spans="1:29" s="121" customFormat="1" ht="18" customHeight="1" x14ac:dyDescent="0.2">
      <c r="A3" s="123" t="s">
        <v>178</v>
      </c>
      <c r="B3" s="122"/>
      <c r="C3" s="122"/>
      <c r="D3" s="122"/>
      <c r="E3" s="122"/>
      <c r="F3" s="122"/>
      <c r="G3" s="122"/>
      <c r="H3" s="122"/>
      <c r="I3" s="122"/>
      <c r="J3" s="122"/>
    </row>
    <row r="4" spans="1:29" s="121" customFormat="1" ht="18" customHeight="1" x14ac:dyDescent="0.2">
      <c r="A4" s="123"/>
      <c r="B4" s="122"/>
      <c r="C4" s="122"/>
      <c r="D4" s="122"/>
      <c r="E4" s="122"/>
      <c r="F4" s="122"/>
      <c r="G4" s="122"/>
      <c r="H4" s="122"/>
      <c r="I4" s="122"/>
      <c r="J4" s="122"/>
    </row>
    <row r="5" spans="1:29" ht="18" customHeight="1" x14ac:dyDescent="0.2">
      <c r="A5" s="108" t="s">
        <v>193</v>
      </c>
      <c r="B5" s="126" t="s">
        <v>214</v>
      </c>
      <c r="D5" s="120"/>
      <c r="F5" s="120"/>
      <c r="H5" s="120"/>
      <c r="J5" s="120"/>
      <c r="L5" s="120"/>
      <c r="N5" s="120"/>
      <c r="P5" s="120"/>
      <c r="R5" s="98"/>
      <c r="T5" s="98"/>
      <c r="U5" s="98"/>
      <c r="V5" s="98"/>
      <c r="W5" s="98"/>
      <c r="X5" s="98"/>
      <c r="Y5" s="98"/>
      <c r="Z5" s="98"/>
      <c r="AA5" s="98"/>
      <c r="AB5" s="98"/>
      <c r="AC5" s="98"/>
    </row>
    <row r="6" spans="1:29" ht="18" customHeight="1" x14ac:dyDescent="0.2">
      <c r="A6" s="108" t="s">
        <v>124</v>
      </c>
      <c r="B6" s="107">
        <f>'Firm Background (2)'!$B$5</f>
        <v>45107</v>
      </c>
      <c r="C6" s="107" t="str">
        <f>$B$5</f>
        <v>Russell 2500 Growth</v>
      </c>
      <c r="D6" s="107">
        <f>'Firm Background (2)'!C$5</f>
        <v>44926</v>
      </c>
      <c r="E6" s="107" t="str">
        <f>C6</f>
        <v>Russell 2500 Growth</v>
      </c>
      <c r="F6" s="107">
        <f>'Firm Background (2)'!D$5</f>
        <v>44561</v>
      </c>
      <c r="G6" s="107" t="str">
        <f>C6</f>
        <v>Russell 2500 Growth</v>
      </c>
      <c r="H6" s="107">
        <f>'Firm Background (2)'!E$5</f>
        <v>44196</v>
      </c>
      <c r="I6" s="107" t="str">
        <f>C6</f>
        <v>Russell 2500 Growth</v>
      </c>
      <c r="J6" s="107">
        <f>'Firm Background (2)'!F$5</f>
        <v>43830</v>
      </c>
      <c r="K6" s="107" t="str">
        <f>C6</f>
        <v>Russell 2500 Growth</v>
      </c>
      <c r="L6" s="107">
        <f>'Firm Background (2)'!G$5</f>
        <v>43465</v>
      </c>
      <c r="M6" s="107" t="str">
        <f>C6</f>
        <v>Russell 2500 Growth</v>
      </c>
      <c r="N6" s="107">
        <f>'Firm Background (2)'!H$5</f>
        <v>43100</v>
      </c>
      <c r="O6" s="107" t="str">
        <f>C6</f>
        <v>Russell 2500 Growth</v>
      </c>
      <c r="P6" s="107">
        <f>'Firm Background (2)'!I$5</f>
        <v>42735</v>
      </c>
      <c r="Q6" s="107" t="str">
        <f>O6</f>
        <v>Russell 2500 Growth</v>
      </c>
      <c r="R6" s="107">
        <f>'Firm Background (2)'!J$5</f>
        <v>42369</v>
      </c>
      <c r="S6" s="107" t="str">
        <f>Q6</f>
        <v>Russell 2500 Growth</v>
      </c>
      <c r="T6" s="98"/>
      <c r="U6" s="98"/>
      <c r="V6" s="98"/>
      <c r="W6" s="98"/>
      <c r="X6" s="98"/>
      <c r="Y6" s="98"/>
      <c r="Z6" s="98"/>
      <c r="AA6" s="98"/>
      <c r="AB6" s="98"/>
      <c r="AC6" s="98"/>
    </row>
    <row r="7" spans="1:29" ht="18" customHeight="1" x14ac:dyDescent="0.2">
      <c r="A7" s="113" t="s">
        <v>125</v>
      </c>
      <c r="B7" s="119"/>
      <c r="C7" s="119"/>
      <c r="D7" s="119"/>
      <c r="E7" s="119"/>
      <c r="F7" s="119"/>
      <c r="G7" s="119"/>
      <c r="H7" s="119"/>
      <c r="I7" s="119"/>
      <c r="J7" s="119"/>
      <c r="K7" s="119"/>
      <c r="L7" s="119"/>
      <c r="M7" s="119"/>
      <c r="N7" s="119"/>
      <c r="O7" s="119"/>
      <c r="P7" s="119"/>
      <c r="Q7" s="119"/>
      <c r="R7" s="119"/>
      <c r="S7" s="118"/>
      <c r="T7" s="98"/>
      <c r="U7" s="98"/>
      <c r="V7" s="98"/>
      <c r="W7" s="98"/>
      <c r="X7" s="98"/>
      <c r="Y7" s="98"/>
      <c r="Z7" s="98"/>
      <c r="AA7" s="98"/>
      <c r="AB7" s="98"/>
      <c r="AC7" s="98"/>
    </row>
    <row r="8" spans="1:29" ht="18" customHeight="1" x14ac:dyDescent="0.2">
      <c r="A8" s="113" t="s">
        <v>126</v>
      </c>
      <c r="B8" s="117"/>
      <c r="C8" s="117"/>
      <c r="D8" s="117"/>
      <c r="E8" s="117"/>
      <c r="F8" s="117"/>
      <c r="G8" s="117"/>
      <c r="H8" s="117"/>
      <c r="I8" s="117"/>
      <c r="J8" s="117"/>
      <c r="K8" s="117"/>
      <c r="L8" s="117"/>
      <c r="M8" s="117"/>
      <c r="N8" s="117"/>
      <c r="O8" s="117"/>
      <c r="P8" s="117"/>
      <c r="Q8" s="117"/>
      <c r="R8" s="117"/>
      <c r="S8" s="116"/>
      <c r="T8" s="98"/>
      <c r="U8" s="98"/>
      <c r="V8" s="98"/>
      <c r="W8" s="98"/>
      <c r="X8" s="98"/>
      <c r="Y8" s="98"/>
      <c r="Z8" s="98"/>
      <c r="AA8" s="98"/>
      <c r="AB8" s="98"/>
      <c r="AC8" s="98"/>
    </row>
    <row r="9" spans="1:29" ht="18" customHeight="1" x14ac:dyDescent="0.2">
      <c r="A9" s="113" t="s">
        <v>127</v>
      </c>
      <c r="B9" s="117"/>
      <c r="C9" s="117"/>
      <c r="D9" s="117"/>
      <c r="E9" s="117"/>
      <c r="F9" s="117"/>
      <c r="G9" s="117"/>
      <c r="H9" s="117"/>
      <c r="I9" s="117"/>
      <c r="J9" s="117"/>
      <c r="K9" s="117"/>
      <c r="L9" s="117"/>
      <c r="M9" s="117"/>
      <c r="N9" s="117"/>
      <c r="O9" s="117"/>
      <c r="P9" s="117"/>
      <c r="Q9" s="117"/>
      <c r="R9" s="117"/>
      <c r="S9" s="116"/>
      <c r="T9" s="98"/>
      <c r="U9" s="98"/>
      <c r="V9" s="98"/>
      <c r="W9" s="98"/>
      <c r="X9" s="98"/>
      <c r="Y9" s="98"/>
      <c r="Z9" s="98"/>
      <c r="AA9" s="98"/>
      <c r="AB9" s="98"/>
      <c r="AC9" s="98"/>
    </row>
    <row r="10" spans="1:29" ht="18" customHeight="1" x14ac:dyDescent="0.2">
      <c r="A10" s="113" t="s">
        <v>128</v>
      </c>
      <c r="B10" s="117"/>
      <c r="C10" s="117"/>
      <c r="D10" s="117"/>
      <c r="E10" s="117"/>
      <c r="F10" s="117"/>
      <c r="G10" s="117"/>
      <c r="H10" s="117"/>
      <c r="I10" s="117"/>
      <c r="J10" s="117"/>
      <c r="K10" s="117"/>
      <c r="L10" s="117"/>
      <c r="M10" s="117"/>
      <c r="N10" s="117"/>
      <c r="O10" s="117"/>
      <c r="P10" s="117"/>
      <c r="Q10" s="117"/>
      <c r="R10" s="117"/>
      <c r="S10" s="116"/>
      <c r="T10" s="98"/>
      <c r="U10" s="98"/>
      <c r="V10" s="98"/>
      <c r="W10" s="98"/>
      <c r="X10" s="98"/>
      <c r="Y10" s="98"/>
      <c r="Z10" s="98"/>
      <c r="AA10" s="98"/>
      <c r="AB10" s="98"/>
      <c r="AC10" s="98"/>
    </row>
    <row r="11" spans="1:29" ht="18" customHeight="1" x14ac:dyDescent="0.2">
      <c r="A11" s="113" t="s">
        <v>129</v>
      </c>
      <c r="B11" s="117"/>
      <c r="C11" s="117"/>
      <c r="D11" s="117"/>
      <c r="E11" s="117"/>
      <c r="F11" s="117"/>
      <c r="G11" s="117"/>
      <c r="H11" s="117"/>
      <c r="I11" s="117"/>
      <c r="J11" s="117"/>
      <c r="K11" s="117"/>
      <c r="L11" s="117"/>
      <c r="M11" s="117"/>
      <c r="N11" s="117"/>
      <c r="O11" s="117"/>
      <c r="P11" s="117"/>
      <c r="Q11" s="117"/>
      <c r="R11" s="117"/>
      <c r="S11" s="116"/>
      <c r="T11" s="98"/>
      <c r="U11" s="98"/>
      <c r="V11" s="98"/>
      <c r="W11" s="98"/>
      <c r="X11" s="98"/>
      <c r="Y11" s="98"/>
      <c r="Z11" s="98"/>
      <c r="AA11" s="98"/>
      <c r="AB11" s="98"/>
      <c r="AC11" s="98"/>
    </row>
    <row r="12" spans="1:29" ht="18" customHeight="1" x14ac:dyDescent="0.2">
      <c r="A12" s="113" t="s">
        <v>130</v>
      </c>
      <c r="B12" s="117"/>
      <c r="C12" s="117"/>
      <c r="D12" s="117"/>
      <c r="E12" s="117"/>
      <c r="F12" s="117"/>
      <c r="G12" s="117"/>
      <c r="H12" s="117"/>
      <c r="I12" s="117"/>
      <c r="J12" s="117"/>
      <c r="K12" s="117"/>
      <c r="L12" s="117"/>
      <c r="M12" s="117"/>
      <c r="N12" s="117"/>
      <c r="O12" s="117"/>
      <c r="P12" s="117"/>
      <c r="Q12" s="117"/>
      <c r="R12" s="117"/>
      <c r="S12" s="116"/>
      <c r="T12" s="98"/>
      <c r="U12" s="98"/>
      <c r="V12" s="98"/>
      <c r="W12" s="98"/>
      <c r="X12" s="98"/>
      <c r="Y12" s="98"/>
      <c r="Z12" s="98"/>
      <c r="AA12" s="98"/>
      <c r="AB12" s="98"/>
      <c r="AC12" s="98"/>
    </row>
    <row r="13" spans="1:29" ht="18" customHeight="1" x14ac:dyDescent="0.2">
      <c r="A13" s="113" t="s">
        <v>131</v>
      </c>
      <c r="B13" s="117"/>
      <c r="C13" s="117"/>
      <c r="D13" s="117"/>
      <c r="E13" s="117"/>
      <c r="F13" s="117"/>
      <c r="G13" s="117"/>
      <c r="H13" s="117"/>
      <c r="I13" s="117"/>
      <c r="J13" s="117"/>
      <c r="K13" s="117"/>
      <c r="L13" s="117"/>
      <c r="M13" s="117"/>
      <c r="N13" s="117"/>
      <c r="O13" s="117"/>
      <c r="P13" s="117"/>
      <c r="Q13" s="117"/>
      <c r="R13" s="117"/>
      <c r="S13" s="116"/>
      <c r="T13" s="98"/>
      <c r="U13" s="98"/>
      <c r="V13" s="98"/>
      <c r="W13" s="98"/>
      <c r="X13" s="98"/>
      <c r="Y13" s="98"/>
      <c r="Z13" s="98"/>
      <c r="AA13" s="98"/>
      <c r="AB13" s="98"/>
      <c r="AC13" s="98"/>
    </row>
    <row r="14" spans="1:29" ht="18" customHeight="1" x14ac:dyDescent="0.2">
      <c r="A14" s="113" t="s">
        <v>132</v>
      </c>
      <c r="B14" s="117"/>
      <c r="C14" s="117"/>
      <c r="D14" s="117"/>
      <c r="E14" s="117"/>
      <c r="F14" s="117"/>
      <c r="G14" s="117"/>
      <c r="H14" s="117"/>
      <c r="I14" s="117"/>
      <c r="J14" s="117"/>
      <c r="K14" s="117"/>
      <c r="L14" s="117"/>
      <c r="M14" s="117"/>
      <c r="N14" s="117"/>
      <c r="O14" s="117"/>
      <c r="P14" s="117"/>
      <c r="Q14" s="117"/>
      <c r="R14" s="117"/>
      <c r="S14" s="116"/>
      <c r="T14" s="98"/>
      <c r="U14" s="98"/>
      <c r="V14" s="98"/>
      <c r="W14" s="98"/>
      <c r="X14" s="98"/>
      <c r="Y14" s="98"/>
      <c r="Z14" s="98"/>
      <c r="AA14" s="98"/>
      <c r="AB14" s="98"/>
      <c r="AC14" s="98"/>
    </row>
    <row r="15" spans="1:29" ht="18" customHeight="1" x14ac:dyDescent="0.2">
      <c r="A15" s="113" t="s">
        <v>133</v>
      </c>
      <c r="B15" s="117"/>
      <c r="C15" s="117"/>
      <c r="D15" s="117"/>
      <c r="E15" s="117"/>
      <c r="F15" s="117"/>
      <c r="G15" s="117"/>
      <c r="H15" s="117"/>
      <c r="I15" s="117"/>
      <c r="J15" s="117"/>
      <c r="K15" s="117"/>
      <c r="L15" s="117"/>
      <c r="M15" s="117"/>
      <c r="N15" s="117"/>
      <c r="O15" s="117"/>
      <c r="P15" s="117"/>
      <c r="Q15" s="117"/>
      <c r="R15" s="117"/>
      <c r="S15" s="116"/>
      <c r="T15" s="98"/>
      <c r="U15" s="98"/>
      <c r="V15" s="98"/>
      <c r="W15" s="98"/>
      <c r="X15" s="98"/>
      <c r="Y15" s="98"/>
      <c r="Z15" s="98"/>
      <c r="AA15" s="98"/>
      <c r="AB15" s="98"/>
      <c r="AC15" s="98"/>
    </row>
    <row r="16" spans="1:29" ht="18" customHeight="1" x14ac:dyDescent="0.2">
      <c r="A16" s="113" t="s">
        <v>134</v>
      </c>
      <c r="B16" s="115"/>
      <c r="C16" s="115"/>
      <c r="D16" s="115"/>
      <c r="E16" s="115"/>
      <c r="F16" s="115"/>
      <c r="G16" s="115"/>
      <c r="H16" s="115"/>
      <c r="I16" s="115"/>
      <c r="J16" s="115"/>
      <c r="K16" s="115"/>
      <c r="L16" s="115"/>
      <c r="M16" s="115"/>
      <c r="N16" s="115"/>
      <c r="O16" s="115"/>
      <c r="P16" s="115"/>
      <c r="Q16" s="115"/>
      <c r="R16" s="115"/>
      <c r="S16" s="114"/>
      <c r="T16" s="98"/>
      <c r="U16" s="98"/>
      <c r="V16" s="98"/>
      <c r="W16" s="98"/>
      <c r="X16" s="98"/>
      <c r="Y16" s="98"/>
      <c r="Z16" s="98"/>
      <c r="AA16" s="98"/>
      <c r="AB16" s="98"/>
      <c r="AC16" s="98"/>
    </row>
    <row r="17" spans="1:29" ht="18" customHeight="1" x14ac:dyDescent="0.2">
      <c r="A17" s="113" t="s">
        <v>135</v>
      </c>
      <c r="B17" s="115"/>
      <c r="C17" s="115"/>
      <c r="D17" s="115"/>
      <c r="E17" s="115"/>
      <c r="F17" s="115"/>
      <c r="G17" s="115"/>
      <c r="H17" s="115"/>
      <c r="I17" s="115"/>
      <c r="J17" s="115"/>
      <c r="K17" s="115"/>
      <c r="L17" s="115"/>
      <c r="M17" s="115"/>
      <c r="N17" s="115"/>
      <c r="O17" s="115"/>
      <c r="P17" s="115"/>
      <c r="Q17" s="115"/>
      <c r="R17" s="115"/>
      <c r="S17" s="114"/>
      <c r="T17" s="98"/>
      <c r="U17" s="98"/>
      <c r="V17" s="98"/>
      <c r="W17" s="98"/>
      <c r="X17" s="98"/>
      <c r="Y17" s="98"/>
      <c r="Z17" s="98"/>
      <c r="AA17" s="98"/>
      <c r="AB17" s="98"/>
      <c r="AC17" s="98"/>
    </row>
    <row r="18" spans="1:29" ht="18" customHeight="1" x14ac:dyDescent="0.2">
      <c r="A18" s="113" t="s">
        <v>136</v>
      </c>
      <c r="B18" s="115"/>
      <c r="C18" s="115"/>
      <c r="D18" s="115"/>
      <c r="E18" s="115"/>
      <c r="F18" s="115"/>
      <c r="G18" s="115"/>
      <c r="H18" s="115"/>
      <c r="I18" s="115"/>
      <c r="J18" s="115"/>
      <c r="K18" s="115"/>
      <c r="L18" s="115"/>
      <c r="M18" s="115"/>
      <c r="N18" s="115"/>
      <c r="O18" s="115"/>
      <c r="P18" s="115"/>
      <c r="Q18" s="115"/>
      <c r="R18" s="115"/>
      <c r="S18" s="114"/>
      <c r="T18" s="98"/>
      <c r="U18" s="98"/>
      <c r="V18" s="98"/>
      <c r="W18" s="98"/>
      <c r="X18" s="98"/>
      <c r="Y18" s="98"/>
      <c r="Z18" s="98"/>
      <c r="AA18" s="98"/>
      <c r="AB18" s="98"/>
      <c r="AC18" s="98"/>
    </row>
    <row r="19" spans="1:29" ht="18" customHeight="1" x14ac:dyDescent="0.2">
      <c r="A19" s="113" t="s">
        <v>137</v>
      </c>
      <c r="B19" s="115"/>
      <c r="C19" s="115"/>
      <c r="D19" s="115"/>
      <c r="E19" s="115"/>
      <c r="F19" s="115"/>
      <c r="G19" s="115"/>
      <c r="H19" s="115"/>
      <c r="I19" s="115"/>
      <c r="J19" s="115"/>
      <c r="K19" s="115"/>
      <c r="L19" s="115"/>
      <c r="M19" s="115"/>
      <c r="N19" s="115"/>
      <c r="O19" s="115"/>
      <c r="P19" s="115"/>
      <c r="Q19" s="115"/>
      <c r="R19" s="115"/>
      <c r="S19" s="114"/>
      <c r="T19" s="98"/>
      <c r="U19" s="98"/>
      <c r="V19" s="98"/>
      <c r="W19" s="98"/>
      <c r="X19" s="98"/>
      <c r="Y19" s="98"/>
      <c r="Z19" s="98"/>
      <c r="AA19" s="98"/>
      <c r="AB19" s="98"/>
      <c r="AC19" s="98"/>
    </row>
    <row r="20" spans="1:29" ht="18" customHeight="1" x14ac:dyDescent="0.2">
      <c r="A20" s="113" t="s">
        <v>185</v>
      </c>
      <c r="B20" s="115"/>
      <c r="C20" s="115"/>
      <c r="D20" s="115"/>
      <c r="E20" s="115"/>
      <c r="F20" s="115"/>
      <c r="G20" s="115"/>
      <c r="H20" s="115"/>
      <c r="I20" s="115"/>
      <c r="J20" s="115"/>
      <c r="K20" s="115"/>
      <c r="L20" s="115"/>
      <c r="M20" s="115"/>
      <c r="N20" s="115"/>
      <c r="O20" s="115"/>
      <c r="P20" s="115"/>
      <c r="Q20" s="115"/>
      <c r="R20" s="115"/>
      <c r="S20" s="114"/>
      <c r="T20" s="98"/>
      <c r="U20" s="98"/>
      <c r="V20" s="98"/>
      <c r="W20" s="98"/>
      <c r="X20" s="98"/>
      <c r="Y20" s="98"/>
      <c r="Z20" s="98"/>
      <c r="AA20" s="98"/>
      <c r="AB20" s="98"/>
      <c r="AC20" s="98"/>
    </row>
    <row r="21" spans="1:29" ht="18" customHeight="1" x14ac:dyDescent="0.2">
      <c r="A21" s="109"/>
      <c r="B21" s="109"/>
      <c r="C21" s="109"/>
      <c r="D21" s="109"/>
      <c r="E21" s="109"/>
      <c r="F21" s="109"/>
      <c r="G21" s="109"/>
      <c r="H21" s="109"/>
      <c r="I21" s="109"/>
      <c r="J21" s="98"/>
      <c r="K21" s="98"/>
      <c r="L21" s="98"/>
      <c r="M21" s="98"/>
      <c r="N21" s="98"/>
      <c r="O21" s="98"/>
      <c r="P21" s="98"/>
      <c r="Q21" s="98"/>
      <c r="R21" s="98"/>
      <c r="S21" s="98"/>
      <c r="T21" s="98"/>
      <c r="U21" s="98"/>
      <c r="V21" s="98"/>
      <c r="W21" s="98"/>
      <c r="X21" s="98"/>
      <c r="Y21" s="98"/>
      <c r="Z21" s="98"/>
      <c r="AA21" s="98"/>
      <c r="AB21" s="98"/>
      <c r="AC21" s="98"/>
    </row>
    <row r="22" spans="1:29" ht="18" customHeight="1" thickBot="1" x14ac:dyDescent="0.25">
      <c r="A22" s="108" t="s">
        <v>100</v>
      </c>
      <c r="B22" s="107">
        <f>'Firm Background (2)'!$B$5</f>
        <v>45107</v>
      </c>
      <c r="C22" s="107" t="str">
        <f>$B$5</f>
        <v>Russell 2500 Growth</v>
      </c>
      <c r="D22" s="107">
        <f>'Firm Background (2)'!C$5</f>
        <v>44926</v>
      </c>
      <c r="E22" s="107" t="str">
        <f>$B$5</f>
        <v>Russell 2500 Growth</v>
      </c>
      <c r="F22" s="107">
        <f>'Firm Background (2)'!D$5</f>
        <v>44561</v>
      </c>
      <c r="G22" s="107" t="str">
        <f>$B$5</f>
        <v>Russell 2500 Growth</v>
      </c>
      <c r="H22" s="107">
        <f>'Firm Background (2)'!E$5</f>
        <v>44196</v>
      </c>
      <c r="I22" s="107" t="str">
        <f>$B$5</f>
        <v>Russell 2500 Growth</v>
      </c>
      <c r="J22" s="107">
        <f>'Firm Background (2)'!F$5</f>
        <v>43830</v>
      </c>
      <c r="K22" s="107" t="str">
        <f>$B$5</f>
        <v>Russell 2500 Growth</v>
      </c>
      <c r="L22" s="107">
        <f>'Firm Background (2)'!G$5</f>
        <v>43465</v>
      </c>
      <c r="M22" s="107" t="str">
        <f>$B$5</f>
        <v>Russell 2500 Growth</v>
      </c>
      <c r="N22" s="107">
        <f>'Firm Background (2)'!H$5</f>
        <v>43100</v>
      </c>
      <c r="O22" s="107" t="str">
        <f>$B$5</f>
        <v>Russell 2500 Growth</v>
      </c>
      <c r="P22" s="107">
        <f>'Firm Background (2)'!I$5</f>
        <v>42735</v>
      </c>
      <c r="Q22" s="107" t="str">
        <f>$B$5</f>
        <v>Russell 2500 Growth</v>
      </c>
      <c r="R22" s="107">
        <f>'Firm Background (2)'!J$5</f>
        <v>42369</v>
      </c>
      <c r="S22" s="107" t="s">
        <v>192</v>
      </c>
      <c r="T22" s="98"/>
      <c r="U22" s="98"/>
      <c r="V22" s="98"/>
      <c r="W22" s="98"/>
      <c r="X22" s="98"/>
      <c r="Y22" s="98"/>
      <c r="Z22" s="98"/>
      <c r="AA22" s="98"/>
      <c r="AB22" s="98"/>
      <c r="AC22" s="98"/>
    </row>
    <row r="23" spans="1:29" ht="18" customHeight="1" x14ac:dyDescent="0.2">
      <c r="A23" s="113" t="s">
        <v>138</v>
      </c>
      <c r="B23" s="110"/>
      <c r="C23" s="119"/>
      <c r="D23" s="110"/>
      <c r="E23" s="119"/>
      <c r="F23" s="110"/>
      <c r="G23" s="119"/>
      <c r="H23" s="110"/>
      <c r="I23" s="119"/>
      <c r="J23" s="110"/>
      <c r="K23" s="119"/>
      <c r="L23" s="110"/>
      <c r="M23" s="119"/>
      <c r="N23" s="110"/>
      <c r="O23" s="119"/>
      <c r="P23" s="110"/>
      <c r="Q23" s="119"/>
      <c r="R23" s="110"/>
      <c r="S23" s="105"/>
      <c r="T23" s="98"/>
      <c r="U23" s="98"/>
      <c r="V23" s="98"/>
      <c r="W23" s="98"/>
      <c r="X23" s="98"/>
      <c r="Y23" s="98"/>
      <c r="Z23" s="98"/>
      <c r="AA23" s="98"/>
      <c r="AB23" s="98"/>
      <c r="AC23" s="98"/>
    </row>
    <row r="24" spans="1:29" ht="18" customHeight="1" x14ac:dyDescent="0.2">
      <c r="A24" s="113" t="s">
        <v>169</v>
      </c>
      <c r="B24" s="110"/>
      <c r="C24" s="117"/>
      <c r="D24" s="110"/>
      <c r="E24" s="117"/>
      <c r="F24" s="110"/>
      <c r="G24" s="117"/>
      <c r="H24" s="110"/>
      <c r="I24" s="117"/>
      <c r="J24" s="110"/>
      <c r="K24" s="117"/>
      <c r="L24" s="110"/>
      <c r="M24" s="117"/>
      <c r="N24" s="110"/>
      <c r="O24" s="117"/>
      <c r="P24" s="110"/>
      <c r="Q24" s="117"/>
      <c r="R24" s="110"/>
      <c r="S24" s="104"/>
      <c r="T24" s="98"/>
      <c r="U24" s="98"/>
      <c r="V24" s="98"/>
      <c r="W24" s="98"/>
      <c r="X24" s="98"/>
      <c r="Y24" s="98"/>
      <c r="Z24" s="98"/>
      <c r="AA24" s="98"/>
      <c r="AB24" s="98"/>
      <c r="AC24" s="98"/>
    </row>
    <row r="25" spans="1:29" ht="18" customHeight="1" x14ac:dyDescent="0.2">
      <c r="A25" s="113" t="s">
        <v>139</v>
      </c>
      <c r="B25" s="110"/>
      <c r="C25" s="117"/>
      <c r="D25" s="110"/>
      <c r="E25" s="117"/>
      <c r="F25" s="110"/>
      <c r="G25" s="117"/>
      <c r="H25" s="110"/>
      <c r="I25" s="117"/>
      <c r="J25" s="110"/>
      <c r="K25" s="117"/>
      <c r="L25" s="110"/>
      <c r="M25" s="117"/>
      <c r="N25" s="110"/>
      <c r="O25" s="117"/>
      <c r="P25" s="110"/>
      <c r="Q25" s="117"/>
      <c r="R25" s="110"/>
      <c r="S25" s="104"/>
      <c r="T25" s="98"/>
      <c r="U25" s="98"/>
      <c r="V25" s="98"/>
      <c r="W25" s="98"/>
      <c r="X25" s="98"/>
      <c r="Y25" s="98"/>
      <c r="Z25" s="98"/>
      <c r="AA25" s="98"/>
      <c r="AB25" s="98"/>
      <c r="AC25" s="98"/>
    </row>
    <row r="26" spans="1:29" ht="18" customHeight="1" x14ac:dyDescent="0.2">
      <c r="A26" s="113" t="s">
        <v>140</v>
      </c>
      <c r="B26" s="110"/>
      <c r="C26" s="117"/>
      <c r="D26" s="110"/>
      <c r="E26" s="117"/>
      <c r="F26" s="110"/>
      <c r="G26" s="117"/>
      <c r="H26" s="110"/>
      <c r="I26" s="117"/>
      <c r="J26" s="110"/>
      <c r="K26" s="117"/>
      <c r="L26" s="110"/>
      <c r="M26" s="117"/>
      <c r="N26" s="110"/>
      <c r="O26" s="117"/>
      <c r="P26" s="110"/>
      <c r="Q26" s="117"/>
      <c r="R26" s="110"/>
      <c r="S26" s="104"/>
      <c r="T26" s="98"/>
      <c r="U26" s="98"/>
      <c r="V26" s="98"/>
      <c r="W26" s="98"/>
      <c r="X26" s="98"/>
      <c r="Y26" s="98"/>
      <c r="Z26" s="98"/>
      <c r="AA26" s="98"/>
      <c r="AB26" s="98"/>
      <c r="AC26" s="98"/>
    </row>
    <row r="27" spans="1:29" ht="18" customHeight="1" x14ac:dyDescent="0.2">
      <c r="A27" s="113" t="s">
        <v>141</v>
      </c>
      <c r="B27" s="110"/>
      <c r="C27" s="117"/>
      <c r="D27" s="110"/>
      <c r="E27" s="117"/>
      <c r="F27" s="110"/>
      <c r="G27" s="117"/>
      <c r="H27" s="110"/>
      <c r="I27" s="117"/>
      <c r="J27" s="110"/>
      <c r="K27" s="117"/>
      <c r="L27" s="110"/>
      <c r="M27" s="117"/>
      <c r="N27" s="110"/>
      <c r="O27" s="117"/>
      <c r="P27" s="110"/>
      <c r="Q27" s="117"/>
      <c r="R27" s="110"/>
      <c r="S27" s="104"/>
      <c r="T27" s="98"/>
      <c r="U27" s="98"/>
      <c r="V27" s="98"/>
      <c r="W27" s="98"/>
      <c r="X27" s="98"/>
      <c r="Y27" s="98"/>
      <c r="Z27" s="98"/>
      <c r="AA27" s="98"/>
      <c r="AB27" s="98"/>
      <c r="AC27" s="98"/>
    </row>
    <row r="28" spans="1:29" ht="18" customHeight="1" x14ac:dyDescent="0.2">
      <c r="A28" s="113" t="s">
        <v>142</v>
      </c>
      <c r="B28" s="110"/>
      <c r="C28" s="117"/>
      <c r="D28" s="110"/>
      <c r="E28" s="117"/>
      <c r="F28" s="110"/>
      <c r="G28" s="117"/>
      <c r="H28" s="110"/>
      <c r="I28" s="117"/>
      <c r="J28" s="110"/>
      <c r="K28" s="117"/>
      <c r="L28" s="110"/>
      <c r="M28" s="117"/>
      <c r="N28" s="110"/>
      <c r="O28" s="117"/>
      <c r="P28" s="110"/>
      <c r="Q28" s="117"/>
      <c r="R28" s="110"/>
      <c r="S28" s="104"/>
      <c r="T28" s="98"/>
      <c r="U28" s="98"/>
      <c r="V28" s="98"/>
      <c r="W28" s="98"/>
      <c r="X28" s="98"/>
      <c r="Y28" s="98"/>
      <c r="Z28" s="98"/>
      <c r="AA28" s="98"/>
      <c r="AB28" s="98"/>
      <c r="AC28" s="98"/>
    </row>
    <row r="29" spans="1:29" ht="18" customHeight="1" x14ac:dyDescent="0.2">
      <c r="A29" s="99" t="s">
        <v>22</v>
      </c>
      <c r="B29" s="48">
        <f>SUM(B27:B28)</f>
        <v>0</v>
      </c>
      <c r="C29" s="48">
        <f t="shared" ref="C29:I29" si="0">SUM(C27:C28)</f>
        <v>0</v>
      </c>
      <c r="D29" s="48">
        <f t="shared" si="0"/>
        <v>0</v>
      </c>
      <c r="E29" s="48">
        <f t="shared" si="0"/>
        <v>0</v>
      </c>
      <c r="F29" s="48">
        <f t="shared" si="0"/>
        <v>0</v>
      </c>
      <c r="G29" s="48">
        <f t="shared" si="0"/>
        <v>0</v>
      </c>
      <c r="H29" s="48">
        <f t="shared" si="0"/>
        <v>0</v>
      </c>
      <c r="I29" s="48">
        <f t="shared" si="0"/>
        <v>0</v>
      </c>
      <c r="J29" s="112">
        <f>SUM(J23:J28)</f>
        <v>0</v>
      </c>
      <c r="K29" s="112">
        <f t="shared" ref="K29:Q29" si="1">SUM(K23:K28)</f>
        <v>0</v>
      </c>
      <c r="L29" s="112">
        <f t="shared" si="1"/>
        <v>0</v>
      </c>
      <c r="M29" s="112">
        <f t="shared" si="1"/>
        <v>0</v>
      </c>
      <c r="N29" s="112">
        <f t="shared" si="1"/>
        <v>0</v>
      </c>
      <c r="O29" s="112">
        <f t="shared" si="1"/>
        <v>0</v>
      </c>
      <c r="P29" s="112">
        <f t="shared" si="1"/>
        <v>0</v>
      </c>
      <c r="Q29" s="112">
        <f t="shared" si="1"/>
        <v>0</v>
      </c>
      <c r="R29" s="112">
        <f>SUM(R23:R28)</f>
        <v>0</v>
      </c>
      <c r="S29" s="112">
        <f>SUM(S23:S28)</f>
        <v>0</v>
      </c>
      <c r="T29" s="98"/>
      <c r="U29" s="98"/>
      <c r="V29" s="98"/>
      <c r="W29" s="98"/>
      <c r="X29" s="98"/>
      <c r="Y29" s="98"/>
      <c r="Z29" s="98"/>
      <c r="AA29" s="98"/>
      <c r="AB29" s="98"/>
      <c r="AC29" s="98"/>
    </row>
    <row r="30" spans="1:29" ht="18" customHeight="1" x14ac:dyDescent="0.2">
      <c r="A30" s="111" t="s">
        <v>101</v>
      </c>
      <c r="B30" s="110"/>
      <c r="C30" s="110"/>
      <c r="D30" s="110"/>
      <c r="E30" s="110"/>
      <c r="F30" s="110"/>
      <c r="G30" s="110"/>
      <c r="H30" s="110"/>
      <c r="I30" s="110"/>
      <c r="J30" s="110"/>
      <c r="K30" s="110"/>
      <c r="L30" s="110"/>
      <c r="M30" s="110"/>
      <c r="N30" s="110"/>
      <c r="O30" s="110"/>
      <c r="P30" s="110"/>
      <c r="Q30" s="110"/>
      <c r="R30" s="110"/>
      <c r="S30" s="104"/>
      <c r="T30" s="98"/>
      <c r="U30" s="98"/>
      <c r="V30" s="98"/>
      <c r="W30" s="98"/>
      <c r="X30" s="98"/>
      <c r="Y30" s="98"/>
      <c r="Z30" s="98"/>
      <c r="AA30" s="98"/>
      <c r="AB30" s="98"/>
      <c r="AC30" s="98"/>
    </row>
    <row r="31" spans="1:29" ht="18" customHeight="1" x14ac:dyDescent="0.2">
      <c r="A31" s="111" t="s">
        <v>102</v>
      </c>
      <c r="B31" s="110"/>
      <c r="C31" s="110"/>
      <c r="D31" s="110"/>
      <c r="E31" s="110"/>
      <c r="F31" s="110"/>
      <c r="G31" s="110"/>
      <c r="H31" s="110"/>
      <c r="I31" s="110"/>
      <c r="J31" s="110"/>
      <c r="K31" s="110"/>
      <c r="L31" s="110"/>
      <c r="M31" s="110"/>
      <c r="N31" s="110"/>
      <c r="O31" s="110"/>
      <c r="P31" s="110"/>
      <c r="Q31" s="110"/>
      <c r="R31" s="110"/>
      <c r="S31" s="104"/>
      <c r="T31" s="98"/>
      <c r="U31" s="98"/>
      <c r="V31" s="98"/>
      <c r="W31" s="98"/>
      <c r="X31" s="98"/>
      <c r="Y31" s="98"/>
      <c r="Z31" s="98"/>
      <c r="AA31" s="98"/>
      <c r="AB31" s="98"/>
      <c r="AC31" s="98"/>
    </row>
    <row r="32" spans="1:29" ht="18" customHeight="1" x14ac:dyDescent="0.2">
      <c r="A32" s="98"/>
      <c r="B32" s="98"/>
      <c r="C32" s="98"/>
      <c r="D32" s="98"/>
      <c r="F32" s="98"/>
      <c r="H32" s="98"/>
      <c r="J32" s="109"/>
      <c r="L32" s="109"/>
      <c r="N32" s="109"/>
      <c r="P32" s="98"/>
      <c r="R32" s="98"/>
      <c r="S32" s="98"/>
      <c r="T32" s="98"/>
      <c r="U32" s="98"/>
      <c r="V32" s="98"/>
      <c r="W32" s="98"/>
      <c r="X32" s="98"/>
      <c r="Y32" s="98"/>
      <c r="Z32" s="98"/>
      <c r="AA32" s="98"/>
      <c r="AB32" s="98"/>
    </row>
    <row r="33" spans="1:29" ht="18" customHeight="1" thickBot="1" x14ac:dyDescent="0.25">
      <c r="A33" s="108" t="s">
        <v>170</v>
      </c>
      <c r="B33" s="107">
        <f>'Firm Background (2)'!$B$5</f>
        <v>45107</v>
      </c>
      <c r="C33" s="107" t="str">
        <f>$B$5</f>
        <v>Russell 2500 Growth</v>
      </c>
      <c r="D33" s="107">
        <f>'Firm Background (2)'!C$5</f>
        <v>44926</v>
      </c>
      <c r="E33" s="107" t="str">
        <f>$B$5</f>
        <v>Russell 2500 Growth</v>
      </c>
      <c r="F33" s="107">
        <f>'Firm Background (2)'!D$5</f>
        <v>44561</v>
      </c>
      <c r="G33" s="107" t="str">
        <f>$B$5</f>
        <v>Russell 2500 Growth</v>
      </c>
      <c r="H33" s="107">
        <f>'Firm Background (2)'!E$5</f>
        <v>44196</v>
      </c>
      <c r="I33" s="107" t="str">
        <f>$B$5</f>
        <v>Russell 2500 Growth</v>
      </c>
      <c r="J33" s="107">
        <f>'Firm Background (2)'!F$5</f>
        <v>43830</v>
      </c>
      <c r="K33" s="107" t="str">
        <f>$B$5</f>
        <v>Russell 2500 Growth</v>
      </c>
      <c r="L33" s="107">
        <f>'Firm Background (2)'!G$5</f>
        <v>43465</v>
      </c>
      <c r="M33" s="107" t="str">
        <f>$B$5</f>
        <v>Russell 2500 Growth</v>
      </c>
      <c r="N33" s="107">
        <f>'Firm Background (2)'!H$5</f>
        <v>43100</v>
      </c>
      <c r="O33" s="107" t="str">
        <f>$B$5</f>
        <v>Russell 2500 Growth</v>
      </c>
      <c r="P33" s="107">
        <f>'Firm Background (2)'!I$5</f>
        <v>42735</v>
      </c>
      <c r="Q33" s="107" t="str">
        <f>$B$5</f>
        <v>Russell 2500 Growth</v>
      </c>
      <c r="R33" s="107">
        <f>'Firm Background (2)'!J$5</f>
        <v>42369</v>
      </c>
      <c r="S33" s="107" t="s">
        <v>192</v>
      </c>
      <c r="T33" s="98"/>
      <c r="U33" s="98"/>
      <c r="V33" s="98"/>
      <c r="W33" s="98"/>
      <c r="X33" s="98"/>
      <c r="Y33" s="98"/>
      <c r="Z33" s="98"/>
      <c r="AA33" s="98"/>
      <c r="AB33" s="98"/>
    </row>
    <row r="34" spans="1:29" ht="18" customHeight="1" x14ac:dyDescent="0.2">
      <c r="A34" s="106" t="s">
        <v>113</v>
      </c>
      <c r="B34" s="101"/>
      <c r="C34" s="119"/>
      <c r="D34" s="101"/>
      <c r="E34" s="119"/>
      <c r="F34" s="101"/>
      <c r="G34" s="119"/>
      <c r="H34" s="101"/>
      <c r="I34" s="119"/>
      <c r="J34" s="101"/>
      <c r="K34" s="119"/>
      <c r="L34" s="101"/>
      <c r="M34" s="119"/>
      <c r="N34" s="101"/>
      <c r="O34" s="119"/>
      <c r="P34" s="101"/>
      <c r="Q34" s="119"/>
      <c r="R34" s="101"/>
      <c r="S34" s="105"/>
      <c r="T34" s="98"/>
      <c r="U34" s="98"/>
      <c r="V34" s="98"/>
      <c r="W34" s="98"/>
      <c r="X34" s="98"/>
      <c r="Y34" s="98"/>
      <c r="Z34" s="98"/>
      <c r="AA34" s="98"/>
      <c r="AB34" s="98"/>
    </row>
    <row r="35" spans="1:29" ht="18" customHeight="1" x14ac:dyDescent="0.2">
      <c r="A35" s="103" t="s">
        <v>114</v>
      </c>
      <c r="B35" s="101"/>
      <c r="C35" s="117"/>
      <c r="D35" s="101"/>
      <c r="E35" s="117"/>
      <c r="F35" s="101"/>
      <c r="G35" s="117"/>
      <c r="H35" s="101"/>
      <c r="I35" s="117"/>
      <c r="J35" s="101"/>
      <c r="K35" s="117"/>
      <c r="L35" s="101"/>
      <c r="M35" s="117"/>
      <c r="N35" s="101"/>
      <c r="O35" s="117"/>
      <c r="P35" s="101"/>
      <c r="Q35" s="117"/>
      <c r="R35" s="101"/>
      <c r="S35" s="104"/>
      <c r="T35" s="98"/>
      <c r="U35" s="98"/>
      <c r="V35" s="98"/>
      <c r="W35" s="98"/>
      <c r="X35" s="98"/>
      <c r="Y35" s="98"/>
      <c r="Z35" s="98"/>
      <c r="AA35" s="98"/>
      <c r="AB35" s="98"/>
    </row>
    <row r="36" spans="1:29" ht="18" customHeight="1" x14ac:dyDescent="0.2">
      <c r="A36" s="103" t="s">
        <v>115</v>
      </c>
      <c r="B36" s="101"/>
      <c r="C36" s="117"/>
      <c r="D36" s="101"/>
      <c r="E36" s="117"/>
      <c r="F36" s="101"/>
      <c r="G36" s="117"/>
      <c r="H36" s="101"/>
      <c r="I36" s="117"/>
      <c r="J36" s="101"/>
      <c r="K36" s="117"/>
      <c r="L36" s="101"/>
      <c r="M36" s="117"/>
      <c r="N36" s="101"/>
      <c r="O36" s="117"/>
      <c r="P36" s="101"/>
      <c r="Q36" s="117"/>
      <c r="R36" s="101"/>
      <c r="S36" s="104"/>
      <c r="T36" s="98"/>
      <c r="U36" s="98"/>
      <c r="V36" s="98"/>
      <c r="W36" s="98"/>
      <c r="X36" s="98"/>
      <c r="Y36" s="98"/>
      <c r="Z36" s="98"/>
      <c r="AA36" s="98"/>
      <c r="AB36" s="98"/>
    </row>
    <row r="37" spans="1:29" ht="18" customHeight="1" x14ac:dyDescent="0.2">
      <c r="A37" s="103" t="s">
        <v>116</v>
      </c>
      <c r="B37" s="101"/>
      <c r="C37" s="117"/>
      <c r="D37" s="101"/>
      <c r="E37" s="117"/>
      <c r="F37" s="101"/>
      <c r="G37" s="117"/>
      <c r="H37" s="101"/>
      <c r="I37" s="117"/>
      <c r="J37" s="101"/>
      <c r="K37" s="117"/>
      <c r="L37" s="101"/>
      <c r="M37" s="117"/>
      <c r="N37" s="101"/>
      <c r="O37" s="117"/>
      <c r="P37" s="101"/>
      <c r="Q37" s="117"/>
      <c r="R37" s="101"/>
      <c r="S37" s="104"/>
      <c r="T37" s="98"/>
      <c r="U37" s="98"/>
      <c r="V37" s="98"/>
      <c r="W37" s="98"/>
      <c r="X37" s="98"/>
      <c r="Y37" s="98"/>
      <c r="Z37" s="98"/>
      <c r="AA37" s="98"/>
      <c r="AB37" s="98"/>
      <c r="AC37" s="98"/>
    </row>
    <row r="38" spans="1:29" ht="18" customHeight="1" x14ac:dyDescent="0.2">
      <c r="A38" s="103" t="s">
        <v>117</v>
      </c>
      <c r="B38" s="101"/>
      <c r="C38" s="117"/>
      <c r="D38" s="101"/>
      <c r="E38" s="117"/>
      <c r="F38" s="101"/>
      <c r="G38" s="117"/>
      <c r="H38" s="101"/>
      <c r="I38" s="117"/>
      <c r="J38" s="101"/>
      <c r="K38" s="117"/>
      <c r="L38" s="101"/>
      <c r="M38" s="117"/>
      <c r="N38" s="101"/>
      <c r="O38" s="117"/>
      <c r="P38" s="101"/>
      <c r="Q38" s="117"/>
      <c r="R38" s="101"/>
      <c r="S38" s="104"/>
      <c r="T38" s="98"/>
      <c r="U38" s="98"/>
      <c r="V38" s="98"/>
      <c r="W38" s="98"/>
      <c r="X38" s="98"/>
      <c r="Y38" s="98"/>
      <c r="Z38" s="98"/>
      <c r="AA38" s="98"/>
      <c r="AB38" s="98"/>
      <c r="AC38" s="98"/>
    </row>
    <row r="39" spans="1:29" ht="18" customHeight="1" x14ac:dyDescent="0.2">
      <c r="A39" s="103" t="s">
        <v>118</v>
      </c>
      <c r="B39" s="101"/>
      <c r="C39" s="117"/>
      <c r="D39" s="101"/>
      <c r="E39" s="117"/>
      <c r="F39" s="101"/>
      <c r="G39" s="117"/>
      <c r="H39" s="101"/>
      <c r="I39" s="117"/>
      <c r="J39" s="101"/>
      <c r="K39" s="117"/>
      <c r="L39" s="101"/>
      <c r="M39" s="117"/>
      <c r="N39" s="101"/>
      <c r="O39" s="117"/>
      <c r="P39" s="101"/>
      <c r="Q39" s="117"/>
      <c r="R39" s="101"/>
      <c r="S39" s="104"/>
      <c r="T39" s="98"/>
      <c r="U39" s="98"/>
      <c r="V39" s="98"/>
      <c r="W39" s="98"/>
      <c r="X39" s="98"/>
      <c r="Y39" s="98"/>
      <c r="Z39" s="98"/>
      <c r="AA39" s="98"/>
      <c r="AB39" s="98"/>
      <c r="AC39" s="98"/>
    </row>
    <row r="40" spans="1:29" ht="18" customHeight="1" x14ac:dyDescent="0.2">
      <c r="A40" s="103" t="s">
        <v>119</v>
      </c>
      <c r="B40" s="101"/>
      <c r="C40" s="117"/>
      <c r="D40" s="101"/>
      <c r="E40" s="117"/>
      <c r="F40" s="101"/>
      <c r="G40" s="117"/>
      <c r="H40" s="101"/>
      <c r="I40" s="117"/>
      <c r="J40" s="101"/>
      <c r="K40" s="117"/>
      <c r="L40" s="101"/>
      <c r="M40" s="117"/>
      <c r="N40" s="101"/>
      <c r="O40" s="117"/>
      <c r="P40" s="101"/>
      <c r="Q40" s="117"/>
      <c r="R40" s="101"/>
      <c r="S40" s="104"/>
      <c r="T40" s="98"/>
      <c r="U40" s="98"/>
      <c r="V40" s="98"/>
      <c r="W40" s="98"/>
      <c r="X40" s="98"/>
      <c r="Y40" s="98"/>
      <c r="Z40" s="98"/>
      <c r="AA40" s="98"/>
      <c r="AB40" s="98"/>
      <c r="AC40" s="98"/>
    </row>
    <row r="41" spans="1:29" ht="18" customHeight="1" x14ac:dyDescent="0.2">
      <c r="A41" s="103" t="s">
        <v>120</v>
      </c>
      <c r="B41" s="101"/>
      <c r="C41" s="117"/>
      <c r="D41" s="101"/>
      <c r="E41" s="117"/>
      <c r="F41" s="101"/>
      <c r="G41" s="117"/>
      <c r="H41" s="101"/>
      <c r="I41" s="117"/>
      <c r="J41" s="101"/>
      <c r="K41" s="117"/>
      <c r="L41" s="101"/>
      <c r="M41" s="117"/>
      <c r="N41" s="101"/>
      <c r="O41" s="117"/>
      <c r="P41" s="101"/>
      <c r="Q41" s="117"/>
      <c r="R41" s="101"/>
      <c r="S41" s="104"/>
      <c r="T41" s="98"/>
      <c r="U41" s="98"/>
      <c r="V41" s="98"/>
      <c r="W41" s="98"/>
      <c r="X41" s="98"/>
      <c r="Y41" s="98"/>
      <c r="Z41" s="98"/>
      <c r="AA41" s="98"/>
      <c r="AB41" s="98"/>
      <c r="AC41" s="98"/>
    </row>
    <row r="42" spans="1:29" ht="18" customHeight="1" x14ac:dyDescent="0.2">
      <c r="A42" s="103" t="s">
        <v>181</v>
      </c>
      <c r="B42" s="101"/>
      <c r="C42" s="117"/>
      <c r="D42" s="101"/>
      <c r="E42" s="117"/>
      <c r="F42" s="101"/>
      <c r="G42" s="117"/>
      <c r="H42" s="101"/>
      <c r="I42" s="117"/>
      <c r="J42" s="101"/>
      <c r="K42" s="117"/>
      <c r="L42" s="101"/>
      <c r="M42" s="117"/>
      <c r="N42" s="101"/>
      <c r="O42" s="117"/>
      <c r="P42" s="101"/>
      <c r="Q42" s="117"/>
      <c r="R42" s="101"/>
      <c r="S42" s="104"/>
      <c r="T42" s="98"/>
      <c r="U42" s="98"/>
      <c r="V42" s="98"/>
      <c r="W42" s="98"/>
      <c r="X42" s="98"/>
      <c r="Y42" s="98"/>
      <c r="Z42" s="98"/>
      <c r="AA42" s="98"/>
      <c r="AB42" s="98"/>
      <c r="AC42" s="98"/>
    </row>
    <row r="43" spans="1:29" ht="18" customHeight="1" x14ac:dyDescent="0.2">
      <c r="A43" s="103" t="s">
        <v>121</v>
      </c>
      <c r="B43" s="101"/>
      <c r="C43" s="115"/>
      <c r="D43" s="101"/>
      <c r="E43" s="115"/>
      <c r="F43" s="101"/>
      <c r="G43" s="115"/>
      <c r="H43" s="101"/>
      <c r="I43" s="115"/>
      <c r="J43" s="101"/>
      <c r="K43" s="115"/>
      <c r="L43" s="101"/>
      <c r="M43" s="115"/>
      <c r="N43" s="101"/>
      <c r="O43" s="115"/>
      <c r="P43" s="101"/>
      <c r="Q43" s="115"/>
      <c r="R43" s="101"/>
      <c r="S43" s="100"/>
      <c r="T43" s="98"/>
      <c r="U43" s="98"/>
      <c r="V43" s="98"/>
      <c r="W43" s="98"/>
      <c r="X43" s="98"/>
      <c r="Y43" s="98"/>
      <c r="Z43" s="98"/>
      <c r="AA43" s="98"/>
      <c r="AB43" s="98"/>
      <c r="AC43" s="98"/>
    </row>
    <row r="44" spans="1:29" ht="18" customHeight="1" x14ac:dyDescent="0.2">
      <c r="A44" s="103" t="s">
        <v>122</v>
      </c>
      <c r="B44" s="101"/>
      <c r="C44" s="115"/>
      <c r="D44" s="101"/>
      <c r="E44" s="115"/>
      <c r="F44" s="101"/>
      <c r="G44" s="115"/>
      <c r="H44" s="101"/>
      <c r="I44" s="115"/>
      <c r="J44" s="101"/>
      <c r="K44" s="115"/>
      <c r="L44" s="101"/>
      <c r="M44" s="115"/>
      <c r="N44" s="101"/>
      <c r="O44" s="115"/>
      <c r="P44" s="101"/>
      <c r="Q44" s="115"/>
      <c r="R44" s="101"/>
      <c r="S44" s="100"/>
      <c r="T44" s="98"/>
      <c r="U44" s="98"/>
      <c r="V44" s="98"/>
      <c r="W44" s="98"/>
      <c r="X44" s="98"/>
      <c r="Y44" s="98"/>
      <c r="Z44" s="98"/>
      <c r="AA44" s="98"/>
      <c r="AB44" s="98"/>
      <c r="AC44" s="98"/>
    </row>
    <row r="45" spans="1:29" ht="18" customHeight="1" x14ac:dyDescent="0.2">
      <c r="A45" s="102" t="s">
        <v>123</v>
      </c>
      <c r="B45" s="101"/>
      <c r="C45" s="115"/>
      <c r="D45" s="101"/>
      <c r="E45" s="115"/>
      <c r="F45" s="101"/>
      <c r="G45" s="115"/>
      <c r="H45" s="101"/>
      <c r="I45" s="115"/>
      <c r="J45" s="101"/>
      <c r="K45" s="115"/>
      <c r="L45" s="101"/>
      <c r="M45" s="115"/>
      <c r="N45" s="101"/>
      <c r="O45" s="115"/>
      <c r="P45" s="101"/>
      <c r="Q45" s="115"/>
      <c r="R45" s="101"/>
      <c r="S45" s="100"/>
      <c r="T45" s="98"/>
      <c r="U45" s="98"/>
      <c r="V45" s="98"/>
      <c r="W45" s="98"/>
      <c r="X45" s="98"/>
      <c r="Y45" s="98"/>
      <c r="Z45" s="98"/>
      <c r="AA45" s="98"/>
      <c r="AB45" s="98"/>
      <c r="AC45" s="98"/>
    </row>
    <row r="46" spans="1:29" ht="18" customHeight="1" x14ac:dyDescent="0.2">
      <c r="A46" s="99" t="s">
        <v>22</v>
      </c>
      <c r="B46" s="48">
        <f t="shared" ref="B46:C46" si="2">SUM(B34:B44)</f>
        <v>0</v>
      </c>
      <c r="C46" s="48">
        <f t="shared" si="2"/>
        <v>0</v>
      </c>
      <c r="D46" s="46">
        <f>SUM(D34:D44)</f>
        <v>0</v>
      </c>
      <c r="E46" s="46">
        <f>SUM(E34:E44)</f>
        <v>0</v>
      </c>
      <c r="F46" s="46">
        <f>SUM(F34:F44)</f>
        <v>0</v>
      </c>
      <c r="G46" s="47">
        <f t="shared" ref="G46:Q46" si="3">SUM(G34:G44)</f>
        <v>0</v>
      </c>
      <c r="H46" s="47">
        <f t="shared" si="3"/>
        <v>0</v>
      </c>
      <c r="I46" s="47">
        <f t="shared" si="3"/>
        <v>0</v>
      </c>
      <c r="J46" s="47">
        <f t="shared" si="3"/>
        <v>0</v>
      </c>
      <c r="K46" s="47">
        <f t="shared" si="3"/>
        <v>0</v>
      </c>
      <c r="L46" s="47">
        <f t="shared" si="3"/>
        <v>0</v>
      </c>
      <c r="M46" s="47">
        <f t="shared" si="3"/>
        <v>0</v>
      </c>
      <c r="N46" s="47">
        <f t="shared" si="3"/>
        <v>0</v>
      </c>
      <c r="O46" s="47">
        <f t="shared" si="3"/>
        <v>0</v>
      </c>
      <c r="P46" s="47">
        <f t="shared" si="3"/>
        <v>0</v>
      </c>
      <c r="Q46" s="47">
        <f t="shared" si="3"/>
        <v>0</v>
      </c>
      <c r="R46" s="47">
        <f>SUM(R34:R44)</f>
        <v>0</v>
      </c>
      <c r="S46" s="47">
        <f>SUM(S34:S44)</f>
        <v>0</v>
      </c>
      <c r="T46" s="98"/>
      <c r="U46" s="98"/>
      <c r="V46" s="98"/>
      <c r="W46" s="98"/>
      <c r="X46" s="98"/>
      <c r="Y46" s="98"/>
      <c r="Z46" s="98"/>
      <c r="AA46" s="98"/>
      <c r="AB46" s="98"/>
      <c r="AC46" s="98"/>
    </row>
    <row r="47" spans="1:29" ht="18" customHeight="1" x14ac:dyDescent="0.2">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row>
    <row r="48" spans="1:29" ht="18" customHeight="1" x14ac:dyDescent="0.2">
      <c r="A48" s="206" t="s">
        <v>10</v>
      </c>
      <c r="B48" s="206"/>
      <c r="C48" s="206"/>
      <c r="D48" s="206"/>
      <c r="E48" s="206"/>
      <c r="F48" s="206"/>
      <c r="G48" s="98"/>
      <c r="H48" s="98"/>
      <c r="I48" s="98"/>
      <c r="J48" s="98"/>
    </row>
    <row r="49" spans="1:10" ht="18" customHeight="1" x14ac:dyDescent="0.2">
      <c r="A49" s="207"/>
      <c r="B49" s="208"/>
      <c r="C49" s="208"/>
      <c r="D49" s="208"/>
      <c r="E49" s="208"/>
      <c r="F49" s="209"/>
      <c r="G49" s="98"/>
      <c r="H49" s="98"/>
      <c r="I49" s="98"/>
      <c r="J49" s="98"/>
    </row>
    <row r="50" spans="1:10" ht="18" customHeight="1" x14ac:dyDescent="0.2">
      <c r="A50" s="210"/>
      <c r="B50" s="211"/>
      <c r="C50" s="211"/>
      <c r="D50" s="211"/>
      <c r="E50" s="211"/>
      <c r="F50" s="212"/>
      <c r="G50" s="98"/>
      <c r="H50" s="98"/>
      <c r="I50" s="98"/>
      <c r="J50" s="98"/>
    </row>
    <row r="51" spans="1:10" ht="18" customHeight="1" x14ac:dyDescent="0.2">
      <c r="A51" s="210"/>
      <c r="B51" s="211"/>
      <c r="C51" s="211"/>
      <c r="D51" s="211"/>
      <c r="E51" s="211"/>
      <c r="F51" s="212"/>
      <c r="G51" s="98"/>
      <c r="H51" s="98"/>
      <c r="I51" s="98"/>
      <c r="J51" s="98"/>
    </row>
    <row r="52" spans="1:10" ht="18" customHeight="1" x14ac:dyDescent="0.2">
      <c r="A52" s="210"/>
      <c r="B52" s="211"/>
      <c r="C52" s="211"/>
      <c r="D52" s="211"/>
      <c r="E52" s="211"/>
      <c r="F52" s="212"/>
      <c r="G52" s="98"/>
      <c r="H52" s="98"/>
      <c r="I52" s="98"/>
      <c r="J52" s="98"/>
    </row>
    <row r="53" spans="1:10" ht="18" customHeight="1" x14ac:dyDescent="0.2">
      <c r="A53" s="210"/>
      <c r="B53" s="211"/>
      <c r="C53" s="211"/>
      <c r="D53" s="211"/>
      <c r="E53" s="211"/>
      <c r="F53" s="212"/>
      <c r="G53" s="98"/>
      <c r="H53" s="98"/>
      <c r="I53" s="98"/>
      <c r="J53" s="98"/>
    </row>
    <row r="54" spans="1:10" ht="18" customHeight="1" x14ac:dyDescent="0.2">
      <c r="A54" s="210"/>
      <c r="B54" s="211"/>
      <c r="C54" s="211"/>
      <c r="D54" s="211"/>
      <c r="E54" s="211"/>
      <c r="F54" s="212"/>
      <c r="G54" s="98"/>
      <c r="H54" s="98"/>
      <c r="I54" s="98"/>
      <c r="J54" s="98"/>
    </row>
    <row r="55" spans="1:10" ht="18" customHeight="1" x14ac:dyDescent="0.2">
      <c r="A55" s="210"/>
      <c r="B55" s="211"/>
      <c r="C55" s="211"/>
      <c r="D55" s="211"/>
      <c r="E55" s="211"/>
      <c r="F55" s="212"/>
      <c r="G55" s="98"/>
      <c r="H55" s="98"/>
      <c r="I55" s="98"/>
      <c r="J55" s="98"/>
    </row>
    <row r="56" spans="1:10" ht="18" customHeight="1" x14ac:dyDescent="0.2">
      <c r="A56" s="210"/>
      <c r="B56" s="211"/>
      <c r="C56" s="211"/>
      <c r="D56" s="211"/>
      <c r="E56" s="211"/>
      <c r="F56" s="212"/>
      <c r="G56" s="98"/>
      <c r="H56" s="98"/>
      <c r="I56" s="98"/>
      <c r="J56" s="98"/>
    </row>
    <row r="57" spans="1:10" ht="18" customHeight="1" x14ac:dyDescent="0.2">
      <c r="A57" s="210"/>
      <c r="B57" s="211"/>
      <c r="C57" s="211"/>
      <c r="D57" s="211"/>
      <c r="E57" s="211"/>
      <c r="F57" s="212"/>
      <c r="G57" s="98"/>
      <c r="H57" s="98"/>
      <c r="I57" s="98"/>
      <c r="J57" s="98"/>
    </row>
    <row r="58" spans="1:10" ht="18" customHeight="1" x14ac:dyDescent="0.2">
      <c r="A58" s="210"/>
      <c r="B58" s="211"/>
      <c r="C58" s="211"/>
      <c r="D58" s="211"/>
      <c r="E58" s="211"/>
      <c r="F58" s="212"/>
      <c r="G58" s="98"/>
      <c r="H58" s="98"/>
      <c r="I58" s="98"/>
      <c r="J58" s="98"/>
    </row>
    <row r="59" spans="1:10" ht="18" customHeight="1" x14ac:dyDescent="0.2">
      <c r="A59" s="210"/>
      <c r="B59" s="211"/>
      <c r="C59" s="211"/>
      <c r="D59" s="211"/>
      <c r="E59" s="211"/>
      <c r="F59" s="212"/>
      <c r="G59" s="98"/>
      <c r="H59" s="98"/>
      <c r="I59" s="98"/>
      <c r="J59" s="98"/>
    </row>
    <row r="60" spans="1:10" ht="18" customHeight="1" x14ac:dyDescent="0.2">
      <c r="A60" s="213"/>
      <c r="B60" s="214"/>
      <c r="C60" s="214"/>
      <c r="D60" s="214"/>
      <c r="E60" s="214"/>
      <c r="F60" s="215"/>
      <c r="G60" s="98"/>
      <c r="H60" s="98"/>
      <c r="I60" s="98"/>
      <c r="J60" s="98"/>
    </row>
    <row r="61" spans="1:10" ht="18" customHeight="1" x14ac:dyDescent="0.2">
      <c r="G61" s="98"/>
      <c r="H61" s="98"/>
      <c r="I61" s="98"/>
    </row>
    <row r="62" spans="1:10" ht="18" customHeight="1" x14ac:dyDescent="0.2"/>
    <row r="63" spans="1:10" ht="18" customHeight="1" x14ac:dyDescent="0.2"/>
    <row r="64" spans="1:10"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sheetData>
  <mergeCells count="2">
    <mergeCell ref="A48:F48"/>
    <mergeCell ref="A49:F60"/>
  </mergeCells>
  <pageMargins left="0.75" right="0.75" top="1" bottom="1" header="0.5" footer="0.5"/>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zoomScale="80" workbookViewId="0">
      <selection activeCell="A7" sqref="A7"/>
    </sheetView>
  </sheetViews>
  <sheetFormatPr defaultColWidth="9.140625" defaultRowHeight="12.75" x14ac:dyDescent="0.2"/>
  <cols>
    <col min="1" max="3" width="40.5703125" style="1" customWidth="1"/>
    <col min="4" max="8" width="15.7109375" style="1" customWidth="1"/>
    <col min="9" max="9" width="30.7109375" style="1" customWidth="1"/>
    <col min="10" max="10" width="50.7109375" style="1" customWidth="1"/>
    <col min="11" max="11" width="15.42578125" style="1" customWidth="1"/>
    <col min="12" max="12" width="18" style="1" customWidth="1"/>
    <col min="13" max="13" width="10.85546875" style="1" customWidth="1"/>
    <col min="14" max="14" width="21.85546875" style="1" customWidth="1"/>
    <col min="15" max="16384" width="9.140625" style="1"/>
  </cols>
  <sheetData>
    <row r="1" spans="1:10" ht="15" customHeight="1" x14ac:dyDescent="0.2">
      <c r="A1" s="55" t="s">
        <v>28</v>
      </c>
      <c r="B1" s="59"/>
      <c r="C1" s="5"/>
      <c r="D1" s="5"/>
      <c r="E1" s="5"/>
      <c r="F1" s="5"/>
      <c r="G1" s="5"/>
      <c r="H1" s="5"/>
      <c r="I1" s="5"/>
      <c r="J1" s="5"/>
    </row>
    <row r="2" spans="1:10" ht="15" customHeight="1" x14ac:dyDescent="0.2">
      <c r="A2" s="8" t="s">
        <v>27</v>
      </c>
      <c r="B2" s="59"/>
      <c r="C2" s="5"/>
      <c r="D2" s="5"/>
      <c r="E2" s="5"/>
      <c r="F2" s="5"/>
      <c r="G2" s="5"/>
      <c r="H2" s="5"/>
      <c r="I2" s="5"/>
      <c r="J2" s="5"/>
    </row>
    <row r="3" spans="1:10" ht="15" customHeight="1" x14ac:dyDescent="0.2">
      <c r="A3" s="225" t="s">
        <v>31</v>
      </c>
      <c r="B3" s="225"/>
      <c r="C3" s="225"/>
      <c r="D3" s="225"/>
      <c r="E3" s="225"/>
      <c r="F3" s="225"/>
      <c r="G3" s="225"/>
      <c r="H3" s="225"/>
      <c r="I3" s="225"/>
      <c r="J3" s="225"/>
    </row>
    <row r="4" spans="1:10" ht="15" customHeight="1" x14ac:dyDescent="0.2">
      <c r="A4" s="40"/>
      <c r="B4" s="40"/>
      <c r="C4" s="5"/>
      <c r="D4" s="5"/>
      <c r="E4" s="5"/>
      <c r="F4" s="5"/>
      <c r="G4" s="5"/>
      <c r="H4" s="5"/>
      <c r="I4" s="5"/>
      <c r="J4" s="5"/>
    </row>
    <row r="5" spans="1:10" ht="20.100000000000001" customHeight="1" x14ac:dyDescent="0.2">
      <c r="A5" s="226" t="s">
        <v>0</v>
      </c>
      <c r="B5" s="228" t="s">
        <v>33</v>
      </c>
      <c r="C5" s="228" t="s">
        <v>32</v>
      </c>
      <c r="D5" s="230" t="s">
        <v>18</v>
      </c>
      <c r="E5" s="230"/>
      <c r="F5" s="231" t="s">
        <v>143</v>
      </c>
      <c r="G5" s="231" t="s">
        <v>182</v>
      </c>
      <c r="H5" s="231" t="s">
        <v>144</v>
      </c>
      <c r="I5" s="231" t="s">
        <v>34</v>
      </c>
      <c r="J5" s="233" t="s">
        <v>35</v>
      </c>
    </row>
    <row r="6" spans="1:10" ht="33" customHeight="1" x14ac:dyDescent="0.2">
      <c r="A6" s="227"/>
      <c r="B6" s="229"/>
      <c r="C6" s="229"/>
      <c r="D6" s="52" t="s">
        <v>19</v>
      </c>
      <c r="E6" s="52" t="s">
        <v>20</v>
      </c>
      <c r="F6" s="232"/>
      <c r="G6" s="232"/>
      <c r="H6" s="232"/>
      <c r="I6" s="232"/>
      <c r="J6" s="234"/>
    </row>
    <row r="7" spans="1:10" ht="15" customHeight="1" x14ac:dyDescent="0.2">
      <c r="A7" s="69"/>
      <c r="B7" s="69"/>
      <c r="C7" s="70"/>
      <c r="D7" s="30"/>
      <c r="E7" s="24"/>
      <c r="F7" s="71"/>
      <c r="G7" s="71"/>
      <c r="H7" s="71"/>
      <c r="I7" s="71"/>
      <c r="J7" s="70"/>
    </row>
    <row r="8" spans="1:10" ht="15" customHeight="1" x14ac:dyDescent="0.2">
      <c r="A8" s="69"/>
      <c r="B8" s="69"/>
      <c r="C8" s="70"/>
      <c r="D8" s="30"/>
      <c r="E8" s="24"/>
      <c r="F8" s="71"/>
      <c r="G8" s="71"/>
      <c r="H8" s="71"/>
      <c r="I8" s="71"/>
      <c r="J8" s="70"/>
    </row>
    <row r="9" spans="1:10" ht="15" customHeight="1" x14ac:dyDescent="0.2">
      <c r="A9" s="69"/>
      <c r="B9" s="69"/>
      <c r="C9" s="70"/>
      <c r="D9" s="30"/>
      <c r="E9" s="24"/>
      <c r="F9" s="71"/>
      <c r="G9" s="71"/>
      <c r="H9" s="71"/>
      <c r="I9" s="71"/>
      <c r="J9" s="70"/>
    </row>
    <row r="10" spans="1:10" ht="15" customHeight="1" x14ac:dyDescent="0.2">
      <c r="A10" s="69"/>
      <c r="B10" s="69"/>
      <c r="C10" s="70"/>
      <c r="D10" s="30"/>
      <c r="E10" s="24"/>
      <c r="F10" s="71"/>
      <c r="G10" s="71"/>
      <c r="H10" s="71"/>
      <c r="I10" s="71"/>
      <c r="J10" s="70"/>
    </row>
    <row r="11" spans="1:10" ht="15" customHeight="1" x14ac:dyDescent="0.2">
      <c r="A11" s="69"/>
      <c r="B11" s="69"/>
      <c r="C11" s="70"/>
      <c r="D11" s="30"/>
      <c r="E11" s="24"/>
      <c r="F11" s="71"/>
      <c r="G11" s="71"/>
      <c r="H11" s="71"/>
      <c r="I11" s="71"/>
      <c r="J11" s="70"/>
    </row>
    <row r="12" spans="1:10" ht="15" customHeight="1" x14ac:dyDescent="0.2">
      <c r="A12" s="69"/>
      <c r="B12" s="69"/>
      <c r="C12" s="70"/>
      <c r="D12" s="30"/>
      <c r="E12" s="24"/>
      <c r="F12" s="71"/>
      <c r="G12" s="71"/>
      <c r="H12" s="71"/>
      <c r="I12" s="71"/>
      <c r="J12" s="70"/>
    </row>
    <row r="13" spans="1:10" ht="15" customHeight="1" x14ac:dyDescent="0.2">
      <c r="A13" s="69"/>
      <c r="B13" s="69"/>
      <c r="C13" s="70"/>
      <c r="D13" s="30"/>
      <c r="E13" s="24"/>
      <c r="F13" s="71"/>
      <c r="G13" s="71"/>
      <c r="H13" s="71"/>
      <c r="I13" s="71"/>
      <c r="J13" s="70"/>
    </row>
    <row r="14" spans="1:10" ht="15" customHeight="1" x14ac:dyDescent="0.2">
      <c r="A14" s="69"/>
      <c r="B14" s="69"/>
      <c r="C14" s="70"/>
      <c r="D14" s="30"/>
      <c r="E14" s="24"/>
      <c r="F14" s="71"/>
      <c r="G14" s="71"/>
      <c r="H14" s="71"/>
      <c r="I14" s="71"/>
      <c r="J14" s="70"/>
    </row>
    <row r="15" spans="1:10" ht="15" customHeight="1" x14ac:dyDescent="0.2">
      <c r="A15" s="69"/>
      <c r="B15" s="69"/>
      <c r="C15" s="70"/>
      <c r="D15" s="30"/>
      <c r="E15" s="24"/>
      <c r="F15" s="71"/>
      <c r="G15" s="71"/>
      <c r="H15" s="71"/>
      <c r="I15" s="71"/>
      <c r="J15" s="70"/>
    </row>
    <row r="16" spans="1:10" ht="15" customHeight="1" x14ac:dyDescent="0.2">
      <c r="A16" s="69"/>
      <c r="B16" s="69"/>
      <c r="C16" s="70"/>
      <c r="D16" s="30"/>
      <c r="E16" s="24"/>
      <c r="F16" s="71"/>
      <c r="G16" s="71"/>
      <c r="H16" s="71"/>
      <c r="I16" s="71"/>
      <c r="J16" s="70"/>
    </row>
    <row r="17" spans="1:10" ht="15" customHeight="1" x14ac:dyDescent="0.2">
      <c r="A17" s="69"/>
      <c r="B17" s="69"/>
      <c r="C17" s="70"/>
      <c r="D17" s="30"/>
      <c r="E17" s="24"/>
      <c r="F17" s="71"/>
      <c r="G17" s="71"/>
      <c r="H17" s="71"/>
      <c r="I17" s="71"/>
      <c r="J17" s="70"/>
    </row>
    <row r="18" spans="1:10" ht="15" customHeight="1" x14ac:dyDescent="0.2">
      <c r="A18" s="69"/>
      <c r="B18" s="69"/>
      <c r="C18" s="70"/>
      <c r="D18" s="30"/>
      <c r="E18" s="24"/>
      <c r="F18" s="71"/>
      <c r="G18" s="71"/>
      <c r="H18" s="71"/>
      <c r="I18" s="71"/>
      <c r="J18" s="70"/>
    </row>
    <row r="19" spans="1:10" ht="15" customHeight="1" x14ac:dyDescent="0.2">
      <c r="A19" s="69"/>
      <c r="B19" s="69"/>
      <c r="C19" s="70"/>
      <c r="D19" s="30"/>
      <c r="E19" s="24"/>
      <c r="F19" s="71"/>
      <c r="G19" s="71"/>
      <c r="H19" s="71"/>
      <c r="I19" s="71"/>
      <c r="J19" s="70"/>
    </row>
    <row r="20" spans="1:10" ht="15" customHeight="1" x14ac:dyDescent="0.2">
      <c r="A20" s="69"/>
      <c r="B20" s="69"/>
      <c r="C20" s="70"/>
      <c r="D20" s="30"/>
      <c r="E20" s="24"/>
      <c r="F20" s="71"/>
      <c r="G20" s="71"/>
      <c r="H20" s="71"/>
      <c r="I20" s="71"/>
      <c r="J20" s="70"/>
    </row>
    <row r="21" spans="1:10" ht="15" customHeight="1" x14ac:dyDescent="0.2">
      <c r="A21" s="69"/>
      <c r="B21" s="69"/>
      <c r="C21" s="70"/>
      <c r="D21" s="30"/>
      <c r="E21" s="24"/>
      <c r="F21" s="71"/>
      <c r="G21" s="71"/>
      <c r="H21" s="71"/>
      <c r="I21" s="71"/>
      <c r="J21" s="70"/>
    </row>
    <row r="22" spans="1:10" ht="15" customHeight="1" x14ac:dyDescent="0.2">
      <c r="A22" s="69"/>
      <c r="B22" s="69"/>
      <c r="C22" s="70"/>
      <c r="D22" s="30"/>
      <c r="E22" s="24"/>
      <c r="F22" s="71"/>
      <c r="G22" s="71"/>
      <c r="H22" s="71"/>
      <c r="I22" s="71"/>
      <c r="J22" s="70"/>
    </row>
    <row r="23" spans="1:10" ht="15" customHeight="1" x14ac:dyDescent="0.2">
      <c r="A23" s="69"/>
      <c r="B23" s="69"/>
      <c r="C23" s="70"/>
      <c r="D23" s="30"/>
      <c r="E23" s="24"/>
      <c r="F23" s="71"/>
      <c r="G23" s="71"/>
      <c r="H23" s="71"/>
      <c r="I23" s="71"/>
      <c r="J23" s="70"/>
    </row>
    <row r="24" spans="1:10" ht="15" customHeight="1" x14ac:dyDescent="0.2">
      <c r="A24" s="69"/>
      <c r="B24" s="69"/>
      <c r="C24" s="70"/>
      <c r="D24" s="30"/>
      <c r="E24" s="24"/>
      <c r="F24" s="71"/>
      <c r="G24" s="71"/>
      <c r="H24" s="71"/>
      <c r="I24" s="71"/>
      <c r="J24" s="70"/>
    </row>
    <row r="25" spans="1:10" ht="15" customHeight="1" x14ac:dyDescent="0.2">
      <c r="A25" s="69"/>
      <c r="B25" s="69"/>
      <c r="C25" s="70"/>
      <c r="D25" s="30"/>
      <c r="E25" s="24"/>
      <c r="F25" s="71"/>
      <c r="G25" s="71"/>
      <c r="H25" s="71"/>
      <c r="I25" s="71"/>
      <c r="J25" s="70"/>
    </row>
    <row r="26" spans="1:10" ht="15" customHeight="1" x14ac:dyDescent="0.2">
      <c r="A26" s="69"/>
      <c r="B26" s="69"/>
      <c r="C26" s="70"/>
      <c r="D26" s="30"/>
      <c r="E26" s="24"/>
      <c r="F26" s="71"/>
      <c r="G26" s="71"/>
      <c r="H26" s="71"/>
      <c r="I26" s="71"/>
      <c r="J26" s="70"/>
    </row>
    <row r="27" spans="1:10" ht="15" customHeight="1" x14ac:dyDescent="0.2">
      <c r="A27" s="69"/>
      <c r="B27" s="69"/>
      <c r="C27" s="70"/>
      <c r="D27" s="30"/>
      <c r="E27" s="24"/>
      <c r="F27" s="71"/>
      <c r="G27" s="71"/>
      <c r="H27" s="71"/>
      <c r="I27" s="71"/>
      <c r="J27" s="70"/>
    </row>
    <row r="28" spans="1:10" ht="15" customHeight="1" x14ac:dyDescent="0.2">
      <c r="A28" s="69"/>
      <c r="B28" s="69"/>
      <c r="C28" s="70"/>
      <c r="D28" s="30"/>
      <c r="E28" s="24"/>
      <c r="F28" s="71"/>
      <c r="G28" s="71"/>
      <c r="H28" s="71"/>
      <c r="I28" s="71"/>
      <c r="J28" s="70"/>
    </row>
    <row r="29" spans="1:10" ht="15" customHeight="1" x14ac:dyDescent="0.2">
      <c r="A29" s="69"/>
      <c r="B29" s="69"/>
      <c r="C29" s="70"/>
      <c r="D29" s="30"/>
      <c r="E29" s="24"/>
      <c r="F29" s="71"/>
      <c r="G29" s="71"/>
      <c r="H29" s="71"/>
      <c r="I29" s="71"/>
      <c r="J29" s="70"/>
    </row>
    <row r="30" spans="1:10" ht="15" customHeight="1" x14ac:dyDescent="0.2">
      <c r="A30" s="69"/>
      <c r="B30" s="69"/>
      <c r="C30" s="70"/>
      <c r="D30" s="30"/>
      <c r="E30" s="24"/>
      <c r="F30" s="71"/>
      <c r="G30" s="71"/>
      <c r="H30" s="71"/>
      <c r="I30" s="71"/>
      <c r="J30" s="70"/>
    </row>
    <row r="31" spans="1:10" ht="15" customHeight="1" x14ac:dyDescent="0.2">
      <c r="A31" s="69"/>
      <c r="B31" s="69"/>
      <c r="C31" s="70"/>
      <c r="D31" s="30"/>
      <c r="E31" s="24"/>
      <c r="F31" s="71"/>
      <c r="G31" s="71"/>
      <c r="H31" s="71"/>
      <c r="I31" s="71"/>
      <c r="J31" s="70"/>
    </row>
    <row r="32" spans="1:10" ht="15" customHeight="1" x14ac:dyDescent="0.2">
      <c r="A32" s="69"/>
      <c r="B32" s="69"/>
      <c r="C32" s="70"/>
      <c r="D32" s="30"/>
      <c r="E32" s="24"/>
      <c r="F32" s="71"/>
      <c r="G32" s="71"/>
      <c r="H32" s="71"/>
      <c r="I32" s="71"/>
      <c r="J32" s="70"/>
    </row>
    <row r="33" spans="1:11" ht="15" customHeight="1" x14ac:dyDescent="0.2">
      <c r="A33" s="69"/>
      <c r="B33" s="69"/>
      <c r="C33" s="70"/>
      <c r="D33" s="30"/>
      <c r="E33" s="24"/>
      <c r="F33" s="71"/>
      <c r="G33" s="71"/>
      <c r="H33" s="71"/>
      <c r="I33" s="71"/>
      <c r="J33" s="70"/>
    </row>
    <row r="34" spans="1:11" ht="15" customHeight="1" x14ac:dyDescent="0.2">
      <c r="A34" s="69"/>
      <c r="B34" s="69"/>
      <c r="C34" s="70"/>
      <c r="D34" s="30"/>
      <c r="E34" s="24"/>
      <c r="F34" s="71"/>
      <c r="G34" s="71"/>
      <c r="H34" s="71"/>
      <c r="I34" s="71"/>
      <c r="J34" s="70"/>
    </row>
    <row r="35" spans="1:11" ht="15" customHeight="1" x14ac:dyDescent="0.2">
      <c r="A35" s="5"/>
      <c r="B35" s="5"/>
      <c r="C35" s="5"/>
      <c r="D35" s="5"/>
      <c r="E35" s="5"/>
      <c r="F35" s="5"/>
      <c r="G35" s="5"/>
      <c r="H35" s="5"/>
      <c r="I35" s="5"/>
      <c r="J35" s="5"/>
      <c r="K35" s="6"/>
    </row>
    <row r="36" spans="1:11" ht="15" customHeight="1" x14ac:dyDescent="0.2">
      <c r="A36" s="196" t="s">
        <v>10</v>
      </c>
      <c r="B36" s="196"/>
      <c r="C36" s="196"/>
      <c r="D36" s="196"/>
      <c r="E36" s="196"/>
      <c r="F36" s="196"/>
      <c r="G36" s="196"/>
      <c r="H36" s="196"/>
      <c r="I36" s="196"/>
      <c r="J36" s="196"/>
      <c r="K36" s="6"/>
    </row>
    <row r="37" spans="1:11" x14ac:dyDescent="0.2">
      <c r="A37" s="216"/>
      <c r="B37" s="217"/>
      <c r="C37" s="217"/>
      <c r="D37" s="217"/>
      <c r="E37" s="217"/>
      <c r="F37" s="217"/>
      <c r="G37" s="217"/>
      <c r="H37" s="217"/>
      <c r="I37" s="217"/>
      <c r="J37" s="218"/>
      <c r="K37" s="6"/>
    </row>
    <row r="38" spans="1:11" x14ac:dyDescent="0.2">
      <c r="A38" s="219"/>
      <c r="B38" s="220"/>
      <c r="C38" s="220"/>
      <c r="D38" s="220"/>
      <c r="E38" s="220"/>
      <c r="F38" s="220"/>
      <c r="G38" s="220"/>
      <c r="H38" s="220"/>
      <c r="I38" s="220"/>
      <c r="J38" s="221"/>
    </row>
    <row r="39" spans="1:11" x14ac:dyDescent="0.2">
      <c r="A39" s="219"/>
      <c r="B39" s="220"/>
      <c r="C39" s="220"/>
      <c r="D39" s="220"/>
      <c r="E39" s="220"/>
      <c r="F39" s="220"/>
      <c r="G39" s="220"/>
      <c r="H39" s="220"/>
      <c r="I39" s="220"/>
      <c r="J39" s="221"/>
    </row>
    <row r="40" spans="1:11" x14ac:dyDescent="0.2">
      <c r="A40" s="219"/>
      <c r="B40" s="220"/>
      <c r="C40" s="220"/>
      <c r="D40" s="220"/>
      <c r="E40" s="220"/>
      <c r="F40" s="220"/>
      <c r="G40" s="220"/>
      <c r="H40" s="220"/>
      <c r="I40" s="220"/>
      <c r="J40" s="221"/>
    </row>
    <row r="41" spans="1:11" x14ac:dyDescent="0.2">
      <c r="A41" s="219"/>
      <c r="B41" s="220"/>
      <c r="C41" s="220"/>
      <c r="D41" s="220"/>
      <c r="E41" s="220"/>
      <c r="F41" s="220"/>
      <c r="G41" s="220"/>
      <c r="H41" s="220"/>
      <c r="I41" s="220"/>
      <c r="J41" s="221"/>
    </row>
    <row r="42" spans="1:11" x14ac:dyDescent="0.2">
      <c r="A42" s="219"/>
      <c r="B42" s="220"/>
      <c r="C42" s="220"/>
      <c r="D42" s="220"/>
      <c r="E42" s="220"/>
      <c r="F42" s="220"/>
      <c r="G42" s="220"/>
      <c r="H42" s="220"/>
      <c r="I42" s="220"/>
      <c r="J42" s="221"/>
    </row>
    <row r="43" spans="1:11" x14ac:dyDescent="0.2">
      <c r="A43" s="219"/>
      <c r="B43" s="220"/>
      <c r="C43" s="220"/>
      <c r="D43" s="220"/>
      <c r="E43" s="220"/>
      <c r="F43" s="220"/>
      <c r="G43" s="220"/>
      <c r="H43" s="220"/>
      <c r="I43" s="220"/>
      <c r="J43" s="221"/>
    </row>
    <row r="44" spans="1:11" x14ac:dyDescent="0.2">
      <c r="A44" s="219"/>
      <c r="B44" s="220"/>
      <c r="C44" s="220"/>
      <c r="D44" s="220"/>
      <c r="E44" s="220"/>
      <c r="F44" s="220"/>
      <c r="G44" s="220"/>
      <c r="H44" s="220"/>
      <c r="I44" s="220"/>
      <c r="J44" s="221"/>
    </row>
    <row r="45" spans="1:11" x14ac:dyDescent="0.2">
      <c r="A45" s="219"/>
      <c r="B45" s="220"/>
      <c r="C45" s="220"/>
      <c r="D45" s="220"/>
      <c r="E45" s="220"/>
      <c r="F45" s="220"/>
      <c r="G45" s="220"/>
      <c r="H45" s="220"/>
      <c r="I45" s="220"/>
      <c r="J45" s="221"/>
    </row>
    <row r="46" spans="1:11" x14ac:dyDescent="0.2">
      <c r="A46" s="219"/>
      <c r="B46" s="220"/>
      <c r="C46" s="220"/>
      <c r="D46" s="220"/>
      <c r="E46" s="220"/>
      <c r="F46" s="220"/>
      <c r="G46" s="220"/>
      <c r="H46" s="220"/>
      <c r="I46" s="220"/>
      <c r="J46" s="221"/>
    </row>
    <row r="47" spans="1:11" x14ac:dyDescent="0.2">
      <c r="A47" s="219"/>
      <c r="B47" s="220"/>
      <c r="C47" s="220"/>
      <c r="D47" s="220"/>
      <c r="E47" s="220"/>
      <c r="F47" s="220"/>
      <c r="G47" s="220"/>
      <c r="H47" s="220"/>
      <c r="I47" s="220"/>
      <c r="J47" s="221"/>
    </row>
    <row r="48" spans="1:11" x14ac:dyDescent="0.2">
      <c r="A48" s="219"/>
      <c r="B48" s="220"/>
      <c r="C48" s="220"/>
      <c r="D48" s="220"/>
      <c r="E48" s="220"/>
      <c r="F48" s="220"/>
      <c r="G48" s="220"/>
      <c r="H48" s="220"/>
      <c r="I48" s="220"/>
      <c r="J48" s="221"/>
    </row>
    <row r="49" spans="1:10" x14ac:dyDescent="0.2">
      <c r="A49" s="219"/>
      <c r="B49" s="220"/>
      <c r="C49" s="220"/>
      <c r="D49" s="220"/>
      <c r="E49" s="220"/>
      <c r="F49" s="220"/>
      <c r="G49" s="220"/>
      <c r="H49" s="220"/>
      <c r="I49" s="220"/>
      <c r="J49" s="221"/>
    </row>
    <row r="50" spans="1:10" x14ac:dyDescent="0.2">
      <c r="A50" s="219"/>
      <c r="B50" s="220"/>
      <c r="C50" s="220"/>
      <c r="D50" s="220"/>
      <c r="E50" s="220"/>
      <c r="F50" s="220"/>
      <c r="G50" s="220"/>
      <c r="H50" s="220"/>
      <c r="I50" s="220"/>
      <c r="J50" s="221"/>
    </row>
    <row r="51" spans="1:10" x14ac:dyDescent="0.2">
      <c r="A51" s="219"/>
      <c r="B51" s="220"/>
      <c r="C51" s="220"/>
      <c r="D51" s="220"/>
      <c r="E51" s="220"/>
      <c r="F51" s="220"/>
      <c r="G51" s="220"/>
      <c r="H51" s="220"/>
      <c r="I51" s="220"/>
      <c r="J51" s="221"/>
    </row>
    <row r="52" spans="1:10" x14ac:dyDescent="0.2">
      <c r="A52" s="219"/>
      <c r="B52" s="220"/>
      <c r="C52" s="220"/>
      <c r="D52" s="220"/>
      <c r="E52" s="220"/>
      <c r="F52" s="220"/>
      <c r="G52" s="220"/>
      <c r="H52" s="220"/>
      <c r="I52" s="220"/>
      <c r="J52" s="221"/>
    </row>
    <row r="53" spans="1:10" x14ac:dyDescent="0.2">
      <c r="A53" s="219"/>
      <c r="B53" s="220"/>
      <c r="C53" s="220"/>
      <c r="D53" s="220"/>
      <c r="E53" s="220"/>
      <c r="F53" s="220"/>
      <c r="G53" s="220"/>
      <c r="H53" s="220"/>
      <c r="I53" s="220"/>
      <c r="J53" s="221"/>
    </row>
    <row r="54" spans="1:10" x14ac:dyDescent="0.2">
      <c r="A54" s="222"/>
      <c r="B54" s="223"/>
      <c r="C54" s="223"/>
      <c r="D54" s="223"/>
      <c r="E54" s="223"/>
      <c r="F54" s="223"/>
      <c r="G54" s="223"/>
      <c r="H54" s="223"/>
      <c r="I54" s="223"/>
      <c r="J54" s="224"/>
    </row>
  </sheetData>
  <mergeCells count="12">
    <mergeCell ref="A37:J54"/>
    <mergeCell ref="A3:J3"/>
    <mergeCell ref="A5:A6"/>
    <mergeCell ref="C5:C6"/>
    <mergeCell ref="D5:E5"/>
    <mergeCell ref="F5:F6"/>
    <mergeCell ref="H5:H6"/>
    <mergeCell ref="J5:J6"/>
    <mergeCell ref="A36:J36"/>
    <mergeCell ref="B5:B6"/>
    <mergeCell ref="I5:I6"/>
    <mergeCell ref="G5:G6"/>
  </mergeCells>
  <phoneticPr fontId="0" type="noConversion"/>
  <pageMargins left="0" right="0" top="1" bottom="1" header="0.5" footer="0.5"/>
  <pageSetup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4"/>
  <sheetViews>
    <sheetView zoomScale="80" workbookViewId="0">
      <selection activeCell="A8" sqref="A8"/>
    </sheetView>
  </sheetViews>
  <sheetFormatPr defaultColWidth="9.140625" defaultRowHeight="12.75" x14ac:dyDescent="0.2"/>
  <cols>
    <col min="1" max="2" width="35.5703125" style="1" customWidth="1"/>
    <col min="3" max="7" width="15.7109375" style="1" customWidth="1"/>
    <col min="8" max="8" width="50.7109375" style="1" customWidth="1"/>
    <col min="9" max="16384" width="9.140625" style="1"/>
  </cols>
  <sheetData>
    <row r="1" spans="1:8" ht="15" customHeight="1" x14ac:dyDescent="0.2">
      <c r="A1" s="55" t="s">
        <v>28</v>
      </c>
      <c r="B1" s="59"/>
      <c r="C1" s="5"/>
      <c r="D1" s="5"/>
      <c r="E1" s="5"/>
      <c r="F1" s="5"/>
      <c r="G1" s="5"/>
      <c r="H1" s="5"/>
    </row>
    <row r="2" spans="1:8" ht="15" customHeight="1" x14ac:dyDescent="0.2">
      <c r="A2" s="8" t="s">
        <v>27</v>
      </c>
      <c r="B2" s="59"/>
      <c r="C2" s="5"/>
      <c r="D2" s="5"/>
      <c r="E2" s="5"/>
      <c r="F2" s="5"/>
      <c r="G2" s="5"/>
      <c r="H2" s="5"/>
    </row>
    <row r="3" spans="1:8" x14ac:dyDescent="0.2">
      <c r="A3" s="225" t="s">
        <v>183</v>
      </c>
      <c r="B3" s="225"/>
      <c r="C3" s="225"/>
      <c r="D3" s="225"/>
      <c r="E3" s="225"/>
      <c r="F3" s="225"/>
      <c r="G3" s="225"/>
      <c r="H3" s="225"/>
    </row>
    <row r="4" spans="1:8" s="16" customFormat="1" ht="15" customHeight="1" x14ac:dyDescent="0.2">
      <c r="A4" s="225" t="s">
        <v>25</v>
      </c>
      <c r="B4" s="225"/>
      <c r="C4" s="225"/>
      <c r="D4" s="225"/>
      <c r="E4" s="225"/>
      <c r="F4" s="225"/>
      <c r="G4" s="225"/>
      <c r="H4" s="225"/>
    </row>
    <row r="5" spans="1:8" s="5" customFormat="1" ht="15" customHeight="1" x14ac:dyDescent="0.2"/>
    <row r="6" spans="1:8" ht="20.100000000000001" customHeight="1" x14ac:dyDescent="0.2">
      <c r="A6" s="235" t="s">
        <v>0</v>
      </c>
      <c r="B6" s="231" t="s">
        <v>17</v>
      </c>
      <c r="C6" s="230" t="s">
        <v>18</v>
      </c>
      <c r="D6" s="230"/>
      <c r="E6" s="231" t="s">
        <v>145</v>
      </c>
      <c r="F6" s="230" t="s">
        <v>21</v>
      </c>
      <c r="G6" s="230"/>
      <c r="H6" s="233" t="s">
        <v>146</v>
      </c>
    </row>
    <row r="7" spans="1:8" ht="20.100000000000001" customHeight="1" x14ac:dyDescent="0.2">
      <c r="A7" s="236"/>
      <c r="B7" s="237"/>
      <c r="C7" s="52" t="s">
        <v>19</v>
      </c>
      <c r="D7" s="52" t="s">
        <v>20</v>
      </c>
      <c r="E7" s="237"/>
      <c r="F7" s="52" t="s">
        <v>19</v>
      </c>
      <c r="G7" s="52" t="s">
        <v>20</v>
      </c>
      <c r="H7" s="238"/>
    </row>
    <row r="8" spans="1:8" ht="15" customHeight="1" x14ac:dyDescent="0.2">
      <c r="A8" s="69"/>
      <c r="B8" s="70"/>
      <c r="C8" s="30"/>
      <c r="D8" s="24"/>
      <c r="E8" s="71"/>
      <c r="F8" s="30"/>
      <c r="G8" s="24"/>
      <c r="H8" s="72"/>
    </row>
    <row r="9" spans="1:8" ht="15" customHeight="1" x14ac:dyDescent="0.2">
      <c r="A9" s="69"/>
      <c r="B9" s="70"/>
      <c r="C9" s="30"/>
      <c r="D9" s="24"/>
      <c r="E9" s="71"/>
      <c r="F9" s="30"/>
      <c r="G9" s="24"/>
      <c r="H9" s="72"/>
    </row>
    <row r="10" spans="1:8" ht="15" customHeight="1" x14ac:dyDescent="0.2">
      <c r="A10" s="69"/>
      <c r="B10" s="70"/>
      <c r="C10" s="30"/>
      <c r="D10" s="24"/>
      <c r="E10" s="71"/>
      <c r="F10" s="30"/>
      <c r="G10" s="24"/>
      <c r="H10" s="72"/>
    </row>
    <row r="11" spans="1:8" ht="15" customHeight="1" x14ac:dyDescent="0.2">
      <c r="A11" s="69"/>
      <c r="B11" s="70"/>
      <c r="C11" s="30"/>
      <c r="D11" s="24"/>
      <c r="E11" s="71"/>
      <c r="F11" s="30"/>
      <c r="G11" s="24"/>
      <c r="H11" s="72"/>
    </row>
    <row r="12" spans="1:8" ht="15" customHeight="1" x14ac:dyDescent="0.2">
      <c r="A12" s="69"/>
      <c r="B12" s="70"/>
      <c r="C12" s="30"/>
      <c r="D12" s="24"/>
      <c r="E12" s="71"/>
      <c r="F12" s="30"/>
      <c r="G12" s="24"/>
      <c r="H12" s="72"/>
    </row>
    <row r="13" spans="1:8" ht="15" customHeight="1" x14ac:dyDescent="0.2">
      <c r="A13" s="69"/>
      <c r="B13" s="70"/>
      <c r="C13" s="30"/>
      <c r="D13" s="24"/>
      <c r="E13" s="71"/>
      <c r="F13" s="30"/>
      <c r="G13" s="24"/>
      <c r="H13" s="72"/>
    </row>
    <row r="14" spans="1:8" ht="15" customHeight="1" x14ac:dyDescent="0.2">
      <c r="A14" s="69"/>
      <c r="B14" s="70"/>
      <c r="C14" s="30"/>
      <c r="D14" s="24"/>
      <c r="E14" s="71"/>
      <c r="F14" s="30"/>
      <c r="G14" s="24"/>
      <c r="H14" s="72"/>
    </row>
    <row r="15" spans="1:8" ht="15" customHeight="1" x14ac:dyDescent="0.2">
      <c r="A15" s="69"/>
      <c r="B15" s="70"/>
      <c r="C15" s="30"/>
      <c r="D15" s="24"/>
      <c r="E15" s="71"/>
      <c r="F15" s="30"/>
      <c r="G15" s="24"/>
      <c r="H15" s="72"/>
    </row>
    <row r="16" spans="1:8" ht="15" customHeight="1" x14ac:dyDescent="0.2">
      <c r="A16" s="69"/>
      <c r="B16" s="70"/>
      <c r="C16" s="30"/>
      <c r="D16" s="24"/>
      <c r="E16" s="71"/>
      <c r="F16" s="30"/>
      <c r="G16" s="24"/>
      <c r="H16" s="72"/>
    </row>
    <row r="17" spans="1:8" ht="15" customHeight="1" x14ac:dyDescent="0.2">
      <c r="A17" s="69"/>
      <c r="B17" s="70"/>
      <c r="C17" s="30"/>
      <c r="D17" s="24"/>
      <c r="E17" s="71"/>
      <c r="F17" s="30"/>
      <c r="G17" s="24"/>
      <c r="H17" s="72"/>
    </row>
    <row r="18" spans="1:8" ht="15" customHeight="1" x14ac:dyDescent="0.2">
      <c r="A18" s="69"/>
      <c r="B18" s="70"/>
      <c r="C18" s="30"/>
      <c r="D18" s="24"/>
      <c r="E18" s="71"/>
      <c r="F18" s="30"/>
      <c r="G18" s="24"/>
      <c r="H18" s="72"/>
    </row>
    <row r="19" spans="1:8" ht="15" customHeight="1" x14ac:dyDescent="0.2">
      <c r="A19" s="69"/>
      <c r="B19" s="70"/>
      <c r="C19" s="30"/>
      <c r="D19" s="24"/>
      <c r="E19" s="71"/>
      <c r="F19" s="30"/>
      <c r="G19" s="24"/>
      <c r="H19" s="72"/>
    </row>
    <row r="20" spans="1:8" ht="15" customHeight="1" x14ac:dyDescent="0.2">
      <c r="A20" s="69"/>
      <c r="B20" s="70"/>
      <c r="C20" s="30"/>
      <c r="D20" s="24"/>
      <c r="E20" s="71"/>
      <c r="F20" s="30"/>
      <c r="G20" s="24"/>
      <c r="H20" s="72"/>
    </row>
    <row r="21" spans="1:8" ht="15" customHeight="1" x14ac:dyDescent="0.2">
      <c r="A21" s="69"/>
      <c r="B21" s="70"/>
      <c r="C21" s="30"/>
      <c r="D21" s="24"/>
      <c r="E21" s="71"/>
      <c r="F21" s="30"/>
      <c r="G21" s="24"/>
      <c r="H21" s="72"/>
    </row>
    <row r="22" spans="1:8" ht="15" customHeight="1" x14ac:dyDescent="0.2">
      <c r="A22" s="69"/>
      <c r="B22" s="70"/>
      <c r="C22" s="30"/>
      <c r="D22" s="24"/>
      <c r="E22" s="71"/>
      <c r="F22" s="30"/>
      <c r="G22" s="24"/>
      <c r="H22" s="72"/>
    </row>
    <row r="23" spans="1:8" ht="15" customHeight="1" x14ac:dyDescent="0.2">
      <c r="A23" s="69"/>
      <c r="B23" s="70"/>
      <c r="C23" s="30"/>
      <c r="D23" s="24"/>
      <c r="E23" s="71"/>
      <c r="F23" s="30"/>
      <c r="G23" s="24"/>
      <c r="H23" s="72"/>
    </row>
    <row r="24" spans="1:8" ht="15" customHeight="1" x14ac:dyDescent="0.2">
      <c r="A24" s="69"/>
      <c r="B24" s="70"/>
      <c r="C24" s="30"/>
      <c r="D24" s="24"/>
      <c r="E24" s="71"/>
      <c r="F24" s="30"/>
      <c r="G24" s="24"/>
      <c r="H24" s="72"/>
    </row>
    <row r="25" spans="1:8" ht="15" customHeight="1" x14ac:dyDescent="0.2">
      <c r="A25" s="69"/>
      <c r="B25" s="70"/>
      <c r="C25" s="30"/>
      <c r="D25" s="24"/>
      <c r="E25" s="71"/>
      <c r="F25" s="30"/>
      <c r="G25" s="24"/>
      <c r="H25" s="72"/>
    </row>
    <row r="26" spans="1:8" ht="15" customHeight="1" x14ac:dyDescent="0.2">
      <c r="A26" s="69"/>
      <c r="B26" s="70"/>
      <c r="C26" s="30"/>
      <c r="D26" s="24"/>
      <c r="E26" s="71"/>
      <c r="F26" s="30"/>
      <c r="G26" s="24"/>
      <c r="H26" s="72"/>
    </row>
    <row r="27" spans="1:8" ht="15" customHeight="1" x14ac:dyDescent="0.2">
      <c r="A27" s="69"/>
      <c r="B27" s="70"/>
      <c r="C27" s="30"/>
      <c r="D27" s="24"/>
      <c r="E27" s="71"/>
      <c r="F27" s="30"/>
      <c r="G27" s="24"/>
      <c r="H27" s="72"/>
    </row>
    <row r="28" spans="1:8" ht="15" customHeight="1" x14ac:dyDescent="0.2">
      <c r="A28" s="69"/>
      <c r="B28" s="70"/>
      <c r="C28" s="30"/>
      <c r="D28" s="24"/>
      <c r="E28" s="71"/>
      <c r="F28" s="30"/>
      <c r="G28" s="24"/>
      <c r="H28" s="72"/>
    </row>
    <row r="29" spans="1:8" ht="15" customHeight="1" x14ac:dyDescent="0.2">
      <c r="A29" s="69"/>
      <c r="B29" s="70"/>
      <c r="C29" s="30"/>
      <c r="D29" s="24"/>
      <c r="E29" s="71"/>
      <c r="F29" s="30"/>
      <c r="G29" s="24"/>
      <c r="H29" s="72"/>
    </row>
    <row r="30" spans="1:8" ht="15" customHeight="1" x14ac:dyDescent="0.2">
      <c r="A30" s="69"/>
      <c r="B30" s="70"/>
      <c r="C30" s="30"/>
      <c r="D30" s="24"/>
      <c r="E30" s="71"/>
      <c r="F30" s="30"/>
      <c r="G30" s="24"/>
      <c r="H30" s="72"/>
    </row>
    <row r="31" spans="1:8" ht="15" customHeight="1" x14ac:dyDescent="0.2">
      <c r="A31" s="69"/>
      <c r="B31" s="70"/>
      <c r="C31" s="30"/>
      <c r="D31" s="24"/>
      <c r="E31" s="71"/>
      <c r="F31" s="30"/>
      <c r="G31" s="24"/>
      <c r="H31" s="72"/>
    </row>
    <row r="32" spans="1:8" ht="15" customHeight="1" x14ac:dyDescent="0.2">
      <c r="A32" s="69"/>
      <c r="B32" s="70"/>
      <c r="C32" s="30"/>
      <c r="D32" s="24"/>
      <c r="E32" s="71"/>
      <c r="F32" s="30"/>
      <c r="G32" s="24"/>
      <c r="H32" s="72"/>
    </row>
    <row r="33" spans="1:9" ht="15" customHeight="1" x14ac:dyDescent="0.2">
      <c r="A33" s="69"/>
      <c r="B33" s="70"/>
      <c r="C33" s="30"/>
      <c r="D33" s="24"/>
      <c r="E33" s="71"/>
      <c r="F33" s="30"/>
      <c r="G33" s="24"/>
      <c r="H33" s="72"/>
    </row>
    <row r="34" spans="1:9" ht="15" customHeight="1" x14ac:dyDescent="0.2">
      <c r="A34" s="69"/>
      <c r="B34" s="70"/>
      <c r="C34" s="30"/>
      <c r="D34" s="24"/>
      <c r="E34" s="71"/>
      <c r="F34" s="30"/>
      <c r="G34" s="24"/>
      <c r="H34" s="72"/>
    </row>
    <row r="35" spans="1:9" s="2" customFormat="1" ht="15" customHeight="1" x14ac:dyDescent="0.2">
      <c r="A35" s="40"/>
      <c r="B35" s="40"/>
      <c r="C35" s="40"/>
      <c r="D35" s="40"/>
      <c r="E35" s="40"/>
      <c r="F35" s="40"/>
      <c r="G35" s="40"/>
      <c r="H35" s="40"/>
      <c r="I35" s="14"/>
    </row>
    <row r="36" spans="1:9" s="2" customFormat="1" ht="15" customHeight="1" x14ac:dyDescent="0.2">
      <c r="A36" s="196" t="s">
        <v>10</v>
      </c>
      <c r="B36" s="196"/>
      <c r="C36" s="196"/>
      <c r="D36" s="196"/>
      <c r="E36" s="196"/>
      <c r="F36" s="196"/>
      <c r="G36" s="196"/>
      <c r="H36" s="196"/>
      <c r="I36" s="14"/>
    </row>
    <row r="37" spans="1:9" x14ac:dyDescent="0.2">
      <c r="A37" s="216"/>
      <c r="B37" s="217"/>
      <c r="C37" s="217"/>
      <c r="D37" s="217"/>
      <c r="E37" s="217"/>
      <c r="F37" s="217"/>
      <c r="G37" s="217"/>
      <c r="H37" s="218"/>
      <c r="I37" s="6"/>
    </row>
    <row r="38" spans="1:9" x14ac:dyDescent="0.2">
      <c r="A38" s="219"/>
      <c r="B38" s="220"/>
      <c r="C38" s="220"/>
      <c r="D38" s="220"/>
      <c r="E38" s="220"/>
      <c r="F38" s="220"/>
      <c r="G38" s="220"/>
      <c r="H38" s="221"/>
    </row>
    <row r="39" spans="1:9" x14ac:dyDescent="0.2">
      <c r="A39" s="219"/>
      <c r="B39" s="220"/>
      <c r="C39" s="220"/>
      <c r="D39" s="220"/>
      <c r="E39" s="220"/>
      <c r="F39" s="220"/>
      <c r="G39" s="220"/>
      <c r="H39" s="221"/>
    </row>
    <row r="40" spans="1:9" x14ac:dyDescent="0.2">
      <c r="A40" s="219"/>
      <c r="B40" s="220"/>
      <c r="C40" s="220"/>
      <c r="D40" s="220"/>
      <c r="E40" s="220"/>
      <c r="F40" s="220"/>
      <c r="G40" s="220"/>
      <c r="H40" s="221"/>
    </row>
    <row r="41" spans="1:9" x14ac:dyDescent="0.2">
      <c r="A41" s="219"/>
      <c r="B41" s="220"/>
      <c r="C41" s="220"/>
      <c r="D41" s="220"/>
      <c r="E41" s="220"/>
      <c r="F41" s="220"/>
      <c r="G41" s="220"/>
      <c r="H41" s="221"/>
    </row>
    <row r="42" spans="1:9" x14ac:dyDescent="0.2">
      <c r="A42" s="219"/>
      <c r="B42" s="220"/>
      <c r="C42" s="220"/>
      <c r="D42" s="220"/>
      <c r="E42" s="220"/>
      <c r="F42" s="220"/>
      <c r="G42" s="220"/>
      <c r="H42" s="221"/>
    </row>
    <row r="43" spans="1:9" x14ac:dyDescent="0.2">
      <c r="A43" s="219"/>
      <c r="B43" s="220"/>
      <c r="C43" s="220"/>
      <c r="D43" s="220"/>
      <c r="E43" s="220"/>
      <c r="F43" s="220"/>
      <c r="G43" s="220"/>
      <c r="H43" s="221"/>
    </row>
    <row r="44" spans="1:9" x14ac:dyDescent="0.2">
      <c r="A44" s="219"/>
      <c r="B44" s="220"/>
      <c r="C44" s="220"/>
      <c r="D44" s="220"/>
      <c r="E44" s="220"/>
      <c r="F44" s="220"/>
      <c r="G44" s="220"/>
      <c r="H44" s="221"/>
    </row>
    <row r="45" spans="1:9" x14ac:dyDescent="0.2">
      <c r="A45" s="219"/>
      <c r="B45" s="220"/>
      <c r="C45" s="220"/>
      <c r="D45" s="220"/>
      <c r="E45" s="220"/>
      <c r="F45" s="220"/>
      <c r="G45" s="220"/>
      <c r="H45" s="221"/>
    </row>
    <row r="46" spans="1:9" x14ac:dyDescent="0.2">
      <c r="A46" s="219"/>
      <c r="B46" s="220"/>
      <c r="C46" s="220"/>
      <c r="D46" s="220"/>
      <c r="E46" s="220"/>
      <c r="F46" s="220"/>
      <c r="G46" s="220"/>
      <c r="H46" s="221"/>
    </row>
    <row r="47" spans="1:9" x14ac:dyDescent="0.2">
      <c r="A47" s="219"/>
      <c r="B47" s="220"/>
      <c r="C47" s="220"/>
      <c r="D47" s="220"/>
      <c r="E47" s="220"/>
      <c r="F47" s="220"/>
      <c r="G47" s="220"/>
      <c r="H47" s="221"/>
    </row>
    <row r="48" spans="1:9" x14ac:dyDescent="0.2">
      <c r="A48" s="219"/>
      <c r="B48" s="220"/>
      <c r="C48" s="220"/>
      <c r="D48" s="220"/>
      <c r="E48" s="220"/>
      <c r="F48" s="220"/>
      <c r="G48" s="220"/>
      <c r="H48" s="221"/>
    </row>
    <row r="49" spans="1:8" x14ac:dyDescent="0.2">
      <c r="A49" s="219"/>
      <c r="B49" s="220"/>
      <c r="C49" s="220"/>
      <c r="D49" s="220"/>
      <c r="E49" s="220"/>
      <c r="F49" s="220"/>
      <c r="G49" s="220"/>
      <c r="H49" s="221"/>
    </row>
    <row r="50" spans="1:8" x14ac:dyDescent="0.2">
      <c r="A50" s="219"/>
      <c r="B50" s="220"/>
      <c r="C50" s="220"/>
      <c r="D50" s="220"/>
      <c r="E50" s="220"/>
      <c r="F50" s="220"/>
      <c r="G50" s="220"/>
      <c r="H50" s="221"/>
    </row>
    <row r="51" spans="1:8" x14ac:dyDescent="0.2">
      <c r="A51" s="219"/>
      <c r="B51" s="220"/>
      <c r="C51" s="220"/>
      <c r="D51" s="220"/>
      <c r="E51" s="220"/>
      <c r="F51" s="220"/>
      <c r="G51" s="220"/>
      <c r="H51" s="221"/>
    </row>
    <row r="52" spans="1:8" x14ac:dyDescent="0.2">
      <c r="A52" s="219"/>
      <c r="B52" s="220"/>
      <c r="C52" s="220"/>
      <c r="D52" s="220"/>
      <c r="E52" s="220"/>
      <c r="F52" s="220"/>
      <c r="G52" s="220"/>
      <c r="H52" s="221"/>
    </row>
    <row r="53" spans="1:8" x14ac:dyDescent="0.2">
      <c r="A53" s="219"/>
      <c r="B53" s="220"/>
      <c r="C53" s="220"/>
      <c r="D53" s="220"/>
      <c r="E53" s="220"/>
      <c r="F53" s="220"/>
      <c r="G53" s="220"/>
      <c r="H53" s="221"/>
    </row>
    <row r="54" spans="1:8" x14ac:dyDescent="0.2">
      <c r="A54" s="222"/>
      <c r="B54" s="223"/>
      <c r="C54" s="223"/>
      <c r="D54" s="223"/>
      <c r="E54" s="223"/>
      <c r="F54" s="223"/>
      <c r="G54" s="223"/>
      <c r="H54" s="224"/>
    </row>
  </sheetData>
  <mergeCells count="10">
    <mergeCell ref="A4:H4"/>
    <mergeCell ref="A37:H54"/>
    <mergeCell ref="A3:H3"/>
    <mergeCell ref="A6:A7"/>
    <mergeCell ref="B6:B7"/>
    <mergeCell ref="C6:D6"/>
    <mergeCell ref="E6:E7"/>
    <mergeCell ref="F6:G6"/>
    <mergeCell ref="H6:H7"/>
    <mergeCell ref="A36:H36"/>
  </mergeCells>
  <phoneticPr fontId="0" type="noConversion"/>
  <pageMargins left="0" right="0" top="1" bottom="1" header="0.5" footer="0.5"/>
  <pageSetup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 (1)</vt:lpstr>
      <vt:lpstr>Firm Background (2)</vt:lpstr>
      <vt:lpstr>Diversity and Inclusion (3)</vt:lpstr>
      <vt:lpstr>Investment Strategy (4a)</vt:lpstr>
      <vt:lpstr>Investment Strategy (4b)</vt:lpstr>
      <vt:lpstr>Investment Strategy (4c)</vt:lpstr>
      <vt:lpstr>Portfolio Construction (5)</vt:lpstr>
      <vt:lpstr>Investment Team (6a)</vt:lpstr>
      <vt:lpstr>Investment Team (6b)</vt:lpstr>
      <vt:lpstr>Performance (7a)</vt:lpstr>
      <vt:lpstr>Performance (7b)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2014-05-06T12:40:03Z</dcterms:created>
  <dcterms:modified xsi:type="dcterms:W3CDTF">2023-08-22T14:34:34Z</dcterms:modified>
</cp:coreProperties>
</file>